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BB23" i="1"/>
  <c r="BC23" s="1"/>
  <c r="AW23"/>
  <c r="AX23" s="1"/>
  <c r="AR23"/>
  <c r="AS23" s="1"/>
  <c r="AN23"/>
  <c r="AK23"/>
  <c r="AG23"/>
  <c r="AH23" s="1"/>
  <c r="AC23"/>
  <c r="X23"/>
  <c r="Y23" s="1"/>
  <c r="U23"/>
  <c r="V23" s="1"/>
  <c r="S23"/>
  <c r="P23"/>
  <c r="M23"/>
  <c r="J23"/>
  <c r="G23"/>
  <c r="F23"/>
  <c r="BC22"/>
  <c r="BB22"/>
  <c r="AX22"/>
  <c r="AW22"/>
  <c r="AS22"/>
  <c r="AR22"/>
  <c r="AN22"/>
  <c r="AK22"/>
  <c r="AH22"/>
  <c r="AG22"/>
  <c r="AC22"/>
  <c r="X22"/>
  <c r="Y22" s="1"/>
  <c r="U22"/>
  <c r="V22" s="1"/>
  <c r="S22"/>
  <c r="P22"/>
  <c r="M22"/>
  <c r="J22"/>
  <c r="F22"/>
  <c r="G22" s="1"/>
  <c r="BB21"/>
  <c r="BC21" s="1"/>
  <c r="AW21"/>
  <c r="AX21" s="1"/>
  <c r="AR21"/>
  <c r="AS21" s="1"/>
  <c r="AN21"/>
  <c r="AK21"/>
  <c r="AG21"/>
  <c r="AH21" s="1"/>
  <c r="AC21"/>
  <c r="X21"/>
  <c r="Y21" s="1"/>
  <c r="U21"/>
  <c r="V21" s="1"/>
  <c r="S21"/>
  <c r="P21"/>
  <c r="M21"/>
  <c r="J21"/>
  <c r="F21"/>
  <c r="G21" s="1"/>
  <c r="BB20"/>
  <c r="BC20" s="1"/>
  <c r="AW20"/>
  <c r="AX20" s="1"/>
  <c r="AR20"/>
  <c r="AS20" s="1"/>
  <c r="AN20"/>
  <c r="AK20"/>
  <c r="AG20"/>
  <c r="AH20" s="1"/>
  <c r="AC20"/>
  <c r="X20"/>
  <c r="Y20" s="1"/>
  <c r="U20"/>
  <c r="V20" s="1"/>
  <c r="S20"/>
  <c r="P20"/>
  <c r="M20"/>
  <c r="J20"/>
  <c r="F20"/>
  <c r="G20" s="1"/>
  <c r="BB19"/>
  <c r="BC19" s="1"/>
  <c r="AW19"/>
  <c r="AX19" s="1"/>
  <c r="AR19"/>
  <c r="AS19" s="1"/>
  <c r="AN19"/>
  <c r="AK19"/>
  <c r="AG19"/>
  <c r="AH19" s="1"/>
  <c r="AC19"/>
  <c r="X19"/>
  <c r="Y19" s="1"/>
  <c r="V19"/>
  <c r="U19"/>
  <c r="S19"/>
  <c r="P19"/>
  <c r="M19"/>
  <c r="J19"/>
  <c r="G19"/>
  <c r="F19"/>
  <c r="BC18"/>
  <c r="BB18"/>
  <c r="AX18"/>
  <c r="AW18"/>
  <c r="AS18"/>
  <c r="AR18"/>
  <c r="AN18"/>
  <c r="AK18"/>
  <c r="AH18"/>
  <c r="AG18"/>
  <c r="AC18"/>
  <c r="X18"/>
  <c r="Y18" s="1"/>
  <c r="U18"/>
  <c r="V18" s="1"/>
  <c r="S18"/>
  <c r="P18"/>
  <c r="M18"/>
  <c r="J18"/>
  <c r="F18"/>
  <c r="G18" s="1"/>
  <c r="BB17"/>
  <c r="BC17" s="1"/>
  <c r="AW17"/>
  <c r="AX17" s="1"/>
  <c r="AR17"/>
  <c r="AS17" s="1"/>
  <c r="AN17"/>
  <c r="AK17"/>
  <c r="AG17"/>
  <c r="AH17" s="1"/>
  <c r="AC17"/>
  <c r="X17"/>
  <c r="Y17" s="1"/>
  <c r="U17"/>
  <c r="V17" s="1"/>
  <c r="S17"/>
  <c r="P17"/>
  <c r="M17"/>
  <c r="J17"/>
  <c r="F17"/>
  <c r="G17" s="1"/>
  <c r="BB16"/>
  <c r="BC16" s="1"/>
  <c r="AW16"/>
  <c r="AX16" s="1"/>
  <c r="AR16"/>
  <c r="AS16" s="1"/>
  <c r="AN16"/>
  <c r="AK16"/>
  <c r="AG16"/>
  <c r="AH16" s="1"/>
  <c r="AC16"/>
  <c r="X16"/>
  <c r="Y16" s="1"/>
  <c r="U16"/>
  <c r="V16" s="1"/>
  <c r="S16"/>
  <c r="P16"/>
  <c r="M16"/>
  <c r="J16"/>
  <c r="F16"/>
  <c r="G16" s="1"/>
  <c r="BB15"/>
  <c r="BC15" s="1"/>
  <c r="AW15"/>
  <c r="AX15" s="1"/>
  <c r="AR15"/>
  <c r="AS15" s="1"/>
  <c r="AN15"/>
  <c r="AK15"/>
  <c r="AG15"/>
  <c r="AH15" s="1"/>
  <c r="AC15"/>
  <c r="Y15"/>
  <c r="X15"/>
  <c r="V15"/>
  <c r="U15"/>
  <c r="S15"/>
  <c r="P15"/>
  <c r="M15"/>
  <c r="J15"/>
  <c r="G15"/>
  <c r="F15"/>
  <c r="BC14"/>
  <c r="BB14"/>
  <c r="AX14"/>
  <c r="AW14"/>
  <c r="AS14"/>
  <c r="AR14"/>
  <c r="AN14"/>
  <c r="AK14"/>
  <c r="AH14"/>
  <c r="AG14"/>
  <c r="AC14"/>
  <c r="X14"/>
  <c r="Y14" s="1"/>
  <c r="U14"/>
  <c r="V14" s="1"/>
  <c r="S14"/>
  <c r="P14"/>
  <c r="M14"/>
  <c r="J14"/>
  <c r="F14"/>
  <c r="G14" s="1"/>
  <c r="BB13"/>
  <c r="BC13" s="1"/>
  <c r="AW13"/>
  <c r="AX13" s="1"/>
  <c r="AR13"/>
  <c r="AS13" s="1"/>
  <c r="AN13"/>
  <c r="AK13"/>
  <c r="AG13"/>
  <c r="AH13" s="1"/>
  <c r="AC13"/>
  <c r="X13"/>
  <c r="Y13" s="1"/>
  <c r="U13"/>
  <c r="V13" s="1"/>
  <c r="S13"/>
  <c r="P13"/>
  <c r="M13"/>
  <c r="J13"/>
  <c r="F13"/>
  <c r="G13" s="1"/>
  <c r="BB12"/>
  <c r="BC12" s="1"/>
  <c r="AW12"/>
  <c r="AX12" s="1"/>
  <c r="AR12"/>
  <c r="AS12" s="1"/>
  <c r="AN12"/>
  <c r="AK12"/>
  <c r="AG12"/>
  <c r="AH12" s="1"/>
  <c r="AC12"/>
  <c r="X12"/>
  <c r="Y12" s="1"/>
  <c r="U12"/>
  <c r="V12" s="1"/>
  <c r="S12"/>
  <c r="P12"/>
  <c r="M12"/>
  <c r="J12"/>
  <c r="F12"/>
  <c r="G12" s="1"/>
  <c r="BB11"/>
  <c r="BC11" s="1"/>
  <c r="AW11"/>
  <c r="AX11" s="1"/>
  <c r="AR11"/>
  <c r="AS11" s="1"/>
  <c r="AN11"/>
  <c r="AK11"/>
  <c r="AG11"/>
  <c r="AH11" s="1"/>
  <c r="AC11"/>
  <c r="Y11"/>
  <c r="X11"/>
  <c r="V11"/>
  <c r="U11"/>
  <c r="S11"/>
  <c r="P11"/>
  <c r="M11"/>
  <c r="J11"/>
  <c r="G11"/>
  <c r="F11"/>
  <c r="A11"/>
  <c r="A12" s="1"/>
  <c r="A13" s="1"/>
  <c r="A14" s="1"/>
  <c r="A15" s="1"/>
  <c r="A16" s="1"/>
  <c r="A17" s="1"/>
  <c r="A18" s="1"/>
  <c r="A19" s="1"/>
  <c r="A20" s="1"/>
  <c r="A21" s="1"/>
  <c r="A22" s="1"/>
  <c r="A23" s="1"/>
  <c r="BB10"/>
  <c r="BC10" s="1"/>
  <c r="AW10"/>
  <c r="AX10" s="1"/>
  <c r="AR10"/>
  <c r="AS10" s="1"/>
  <c r="AN10"/>
  <c r="AK10"/>
  <c r="AG10"/>
  <c r="AH10" s="1"/>
  <c r="AC10"/>
  <c r="X10"/>
  <c r="Y10" s="1"/>
  <c r="U10"/>
  <c r="V10" s="1"/>
  <c r="S10"/>
  <c r="P10"/>
  <c r="M10"/>
  <c r="J10"/>
  <c r="F10"/>
  <c r="G10" s="1"/>
  <c r="BD13" l="1"/>
  <c r="BD14"/>
  <c r="BD18"/>
  <c r="BD22"/>
  <c r="BD10"/>
  <c r="BD11"/>
  <c r="BD12"/>
  <c r="BD15"/>
  <c r="BD16"/>
  <c r="BD19"/>
  <c r="BD20"/>
  <c r="BD23"/>
  <c r="BD17"/>
  <c r="BD21"/>
</calcChain>
</file>

<file path=xl/sharedStrings.xml><?xml version="1.0" encoding="utf-8"?>
<sst xmlns="http://schemas.openxmlformats.org/spreadsheetml/2006/main" count="83" uniqueCount="49">
  <si>
    <t>ПРОТОКОЛ ДИСТАНЦИИ КТМ</t>
  </si>
  <si>
    <t>№ п/п</t>
  </si>
  <si>
    <t>Команда</t>
  </si>
  <si>
    <t>Навесная переправа</t>
  </si>
  <si>
    <t>Ориентирование в заданном направлении</t>
  </si>
  <si>
    <t>Фауна</t>
  </si>
  <si>
    <t>Флора</t>
  </si>
  <si>
    <t>Доврачебная помощь</t>
  </si>
  <si>
    <t>Определение высоты объекта и расстояния до недоступного объекта. Определение топографических знаков</t>
  </si>
  <si>
    <t>Переправа по бревну</t>
  </si>
  <si>
    <t>Определение названий узлов,вязка узлов</t>
  </si>
  <si>
    <t>Сюрприз</t>
  </si>
  <si>
    <t>Переправа по параллельным перилам</t>
  </si>
  <si>
    <t>Переправа через болото по жердям</t>
  </si>
  <si>
    <t>Переправа по воде на катамаране</t>
  </si>
  <si>
    <t>Сумма времени</t>
  </si>
  <si>
    <t>Расстояние</t>
  </si>
  <si>
    <t>% отклонения</t>
  </si>
  <si>
    <t>Высота</t>
  </si>
  <si>
    <t>Топография</t>
  </si>
  <si>
    <t>Время</t>
  </si>
  <si>
    <t>Штраф</t>
  </si>
  <si>
    <t>итог время</t>
  </si>
  <si>
    <t>сн</t>
  </si>
  <si>
    <t>сход</t>
  </si>
  <si>
    <t>снятие</t>
  </si>
  <si>
    <t>Место</t>
  </si>
  <si>
    <t xml:space="preserve">Министерство образования и науки Российской Федерации
Общественный Профсоюз образования
Федеральный центр детско-юношеского туризма и краеведения
Международная академия детско-юношеского туризма и краеведения
Федерация спортивного туризма России
Министерство образования, науки и молодежной Нижегородской области
Нижегородская областная организация Общероссийского Профсоюза образования
Государственное бюджетное учреждение дополнительного образования 
«Центр детского юношеского туризма и экскурсий»
</t>
  </si>
  <si>
    <t>Кировское областное государственное автономное учреждение дополнительного образования "Центр детского и юношеского туризма и экскурсий"</t>
  </si>
  <si>
    <t>Государственное автономное учреждение дополнительного образования Пензенской области "Станция юных туристов"</t>
  </si>
  <si>
    <t>Комитет Крымской республиканской организации Общероссийского Профсоюза образования команда "Крым-Удача"</t>
  </si>
  <si>
    <t>МБУ ДО ДДЮТиЭ "Простор" Новосавиновского района г.Казани Республики Татарстан</t>
  </si>
  <si>
    <t>Сборная команда педагогов Нижегородской области</t>
  </si>
  <si>
    <t>Сборная педагогов Верещагинского района Пермского края</t>
  </si>
  <si>
    <t xml:space="preserve">Школа №709, Школа №1413 г.Москвы </t>
  </si>
  <si>
    <t xml:space="preserve">Московская областная организация Общероссийского Профсоюза работников образования </t>
  </si>
  <si>
    <t>МБОУ ДО "Детско-юношеский центр гражданского, патриотического и духовно-нравственного воспитания имени Святого благоверного князя Александра Невского" г. Киров</t>
  </si>
  <si>
    <t>ГБОУ  Школа № 2120 г. Москвы</t>
  </si>
  <si>
    <t>ГБОУ  Школа № 1391 команда "Путник" г. Москвы</t>
  </si>
  <si>
    <t xml:space="preserve">Зам.главного судьи по виду КТМ                                                   </t>
  </si>
  <si>
    <t>Зам главного секретаря по спортивной программе</t>
  </si>
  <si>
    <t>Калёнков А.В.</t>
  </si>
  <si>
    <t>Левина А.А.</t>
  </si>
  <si>
    <t>Калужская областная организация  Общероссийского Профсоюза образования</t>
  </si>
  <si>
    <t>Мордовская республиканская организация  Общероссийского Профсоюза образования</t>
  </si>
  <si>
    <t xml:space="preserve">Славянская районная организация Краснодарской краевой организации  Общероссийского Профсоюза образования   </t>
  </si>
  <si>
    <t xml:space="preserve">XXV Всероссийского туристского слета педагогов, 
посвященного 100–летию детского туризма
</t>
  </si>
  <si>
    <t xml:space="preserve">20-25 августа 2018 года                                      Навашинский район, Нижегородская область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</si>
  <si>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Группа А</t>
  </si>
</sst>
</file>

<file path=xl/styles.xml><?xml version="1.0" encoding="utf-8"?>
<styleSheet xmlns="http://schemas.openxmlformats.org/spreadsheetml/2006/main">
  <numFmts count="3">
    <numFmt numFmtId="164" formatCode="h:mm;@"/>
    <numFmt numFmtId="165" formatCode="0;[Red]0"/>
    <numFmt numFmtId="166" formatCode="[$-F400]h:mm:ss\ AM/PM"/>
  </numFmts>
  <fonts count="6">
    <font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left" vertical="top"/>
    </xf>
    <xf numFmtId="0" fontId="0" fillId="0" borderId="6" xfId="0" applyBorder="1"/>
    <xf numFmtId="21" fontId="0" fillId="2" borderId="6" xfId="0" applyNumberForma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45" fontId="0" fillId="2" borderId="6" xfId="0" applyNumberForma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45" fontId="0" fillId="0" borderId="6" xfId="0" applyNumberFormat="1" applyBorder="1" applyAlignment="1">
      <alignment horizontal="center"/>
    </xf>
    <xf numFmtId="0" fontId="0" fillId="2" borderId="6" xfId="0" applyNumberFormat="1" applyFill="1" applyBorder="1" applyAlignment="1">
      <alignment horizontal="center"/>
    </xf>
    <xf numFmtId="166" fontId="0" fillId="2" borderId="6" xfId="0" applyNumberFormat="1" applyFill="1" applyBorder="1" applyAlignment="1">
      <alignment horizontal="center"/>
    </xf>
    <xf numFmtId="21" fontId="4" fillId="2" borderId="6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5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6"/>
  <sheetViews>
    <sheetView tabSelected="1" workbookViewId="0">
      <selection activeCell="T8" sqref="T8"/>
    </sheetView>
  </sheetViews>
  <sheetFormatPr defaultRowHeight="15"/>
  <cols>
    <col min="1" max="1" width="4.7109375" customWidth="1"/>
    <col min="2" max="2" width="47.5703125" customWidth="1"/>
    <col min="3" max="3" width="7.5703125" bestFit="1" customWidth="1"/>
    <col min="4" max="4" width="8.85546875" customWidth="1"/>
    <col min="5" max="6" width="0" hidden="1" customWidth="1"/>
    <col min="7" max="8" width="8.140625" customWidth="1"/>
    <col min="9" max="9" width="0" hidden="1" customWidth="1"/>
    <col min="10" max="11" width="8.140625" customWidth="1"/>
    <col min="12" max="12" width="0" hidden="1" customWidth="1"/>
    <col min="13" max="14" width="8.140625" customWidth="1"/>
    <col min="15" max="15" width="0" hidden="1" customWidth="1"/>
    <col min="16" max="16" width="8.140625" customWidth="1"/>
    <col min="17" max="17" width="8.7109375" customWidth="1"/>
    <col min="18" max="18" width="0" hidden="1" customWidth="1"/>
    <col min="19" max="19" width="8.5703125" customWidth="1"/>
    <col min="20" max="20" width="11.7109375" bestFit="1" customWidth="1"/>
    <col min="21" max="21" width="7.42578125" customWidth="1"/>
    <col min="22" max="22" width="8" bestFit="1" customWidth="1"/>
    <col min="23" max="23" width="8.42578125" bestFit="1" customWidth="1"/>
    <col min="24" max="24" width="8" customWidth="1"/>
    <col min="25" max="25" width="8.7109375" customWidth="1"/>
    <col min="26" max="26" width="8.42578125" customWidth="1"/>
    <col min="27" max="27" width="9.28515625" customWidth="1"/>
    <col min="28" max="28" width="0" hidden="1" customWidth="1"/>
    <col min="29" max="29" width="9.28515625" customWidth="1"/>
    <col min="30" max="30" width="7.5703125" bestFit="1" customWidth="1"/>
    <col min="31" max="31" width="8.85546875" customWidth="1"/>
    <col min="32" max="33" width="0" hidden="1" customWidth="1"/>
    <col min="34" max="34" width="9.5703125" customWidth="1"/>
    <col min="35" max="35" width="8.140625" customWidth="1"/>
    <col min="36" max="36" width="0" hidden="1" customWidth="1"/>
    <col min="37" max="38" width="8.140625" customWidth="1"/>
    <col min="39" max="39" width="0" hidden="1" customWidth="1"/>
    <col min="40" max="42" width="8.140625" customWidth="1"/>
    <col min="43" max="44" width="0" hidden="1" customWidth="1"/>
    <col min="45" max="47" width="8.140625" customWidth="1"/>
    <col min="48" max="49" width="0" hidden="1" customWidth="1"/>
    <col min="50" max="52" width="8.140625" customWidth="1"/>
    <col min="53" max="54" width="0" hidden="1" customWidth="1"/>
    <col min="55" max="55" width="8.140625" customWidth="1"/>
    <col min="56" max="56" width="9.7109375" customWidth="1"/>
  </cols>
  <sheetData>
    <row r="1" spans="1:57">
      <c r="A1" s="22" t="s">
        <v>27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</row>
    <row r="2" spans="1:57" ht="108.7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</row>
    <row r="3" spans="1:57" ht="44.25" customHeight="1">
      <c r="A3" s="22" t="s">
        <v>46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</row>
    <row r="4" spans="1:57" ht="28.5" customHeight="1">
      <c r="A4" s="25" t="s">
        <v>47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18"/>
    </row>
    <row r="5" spans="1:57" ht="31.5" customHeight="1">
      <c r="A5" s="29" t="s">
        <v>0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</row>
    <row r="6" spans="1:57" ht="31.5" customHeight="1">
      <c r="A6" s="29" t="s">
        <v>48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</row>
    <row r="7" spans="1:57" ht="78" customHeight="1">
      <c r="A7" s="30" t="s">
        <v>1</v>
      </c>
      <c r="B7" s="33" t="s">
        <v>2</v>
      </c>
      <c r="C7" s="20" t="s">
        <v>3</v>
      </c>
      <c r="D7" s="21"/>
      <c r="E7" s="21"/>
      <c r="F7" s="21"/>
      <c r="G7" s="24"/>
      <c r="H7" s="20" t="s">
        <v>4</v>
      </c>
      <c r="I7" s="21"/>
      <c r="J7" s="21"/>
      <c r="K7" s="20" t="s">
        <v>5</v>
      </c>
      <c r="L7" s="21"/>
      <c r="M7" s="21"/>
      <c r="N7" s="20" t="s">
        <v>6</v>
      </c>
      <c r="O7" s="21"/>
      <c r="P7" s="21"/>
      <c r="Q7" s="20" t="s">
        <v>7</v>
      </c>
      <c r="R7" s="21"/>
      <c r="S7" s="21"/>
      <c r="T7" s="20" t="s">
        <v>8</v>
      </c>
      <c r="U7" s="21"/>
      <c r="V7" s="21"/>
      <c r="W7" s="21"/>
      <c r="X7" s="21"/>
      <c r="Y7" s="21"/>
      <c r="Z7" s="21"/>
      <c r="AA7" s="21"/>
      <c r="AB7" s="21"/>
      <c r="AC7" s="24"/>
      <c r="AD7" s="20" t="s">
        <v>9</v>
      </c>
      <c r="AE7" s="21"/>
      <c r="AF7" s="21"/>
      <c r="AG7" s="21"/>
      <c r="AH7" s="24"/>
      <c r="AI7" s="20" t="s">
        <v>10</v>
      </c>
      <c r="AJ7" s="21"/>
      <c r="AK7" s="24"/>
      <c r="AL7" s="20" t="s">
        <v>11</v>
      </c>
      <c r="AM7" s="21"/>
      <c r="AN7" s="24"/>
      <c r="AO7" s="20" t="s">
        <v>12</v>
      </c>
      <c r="AP7" s="21"/>
      <c r="AQ7" s="21"/>
      <c r="AR7" s="21"/>
      <c r="AS7" s="24"/>
      <c r="AT7" s="20" t="s">
        <v>13</v>
      </c>
      <c r="AU7" s="21"/>
      <c r="AV7" s="21"/>
      <c r="AW7" s="21"/>
      <c r="AX7" s="24"/>
      <c r="AY7" s="20" t="s">
        <v>14</v>
      </c>
      <c r="AZ7" s="21"/>
      <c r="BA7" s="21"/>
      <c r="BB7" s="21"/>
      <c r="BC7" s="24"/>
      <c r="BD7" s="1" t="s">
        <v>15</v>
      </c>
      <c r="BE7" s="26" t="s">
        <v>26</v>
      </c>
    </row>
    <row r="8" spans="1:57" ht="54.75">
      <c r="A8" s="31"/>
      <c r="B8" s="34"/>
      <c r="C8" s="2"/>
      <c r="D8" s="3"/>
      <c r="E8" s="3"/>
      <c r="F8" s="3"/>
      <c r="G8" s="3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1" t="s">
        <v>16</v>
      </c>
      <c r="U8" s="4" t="s">
        <v>17</v>
      </c>
      <c r="V8" s="4"/>
      <c r="W8" s="1" t="s">
        <v>18</v>
      </c>
      <c r="X8" s="4" t="s">
        <v>17</v>
      </c>
      <c r="Y8" s="4"/>
      <c r="Z8" s="4" t="s">
        <v>19</v>
      </c>
      <c r="AA8" s="4"/>
      <c r="AB8" s="2"/>
      <c r="AC8" s="2"/>
      <c r="AD8" s="2"/>
      <c r="AE8" s="3"/>
      <c r="AF8" s="3"/>
      <c r="AG8" s="3"/>
      <c r="AH8" s="3"/>
      <c r="AI8" s="4"/>
      <c r="AJ8" s="4"/>
      <c r="AK8" s="4"/>
      <c r="AL8" s="4"/>
      <c r="AM8" s="2"/>
      <c r="AN8" s="2"/>
      <c r="AO8" s="2"/>
      <c r="AP8" s="3"/>
      <c r="AQ8" s="5"/>
      <c r="AR8" s="5"/>
      <c r="AS8" s="5"/>
      <c r="AT8" s="2"/>
      <c r="AU8" s="3"/>
      <c r="AV8" s="5"/>
      <c r="AW8" s="5"/>
      <c r="AX8" s="5"/>
      <c r="AY8" s="2"/>
      <c r="AZ8" s="3"/>
      <c r="BA8" s="3"/>
      <c r="BB8" s="3"/>
      <c r="BC8" s="3"/>
      <c r="BD8" s="1"/>
      <c r="BE8" s="27"/>
    </row>
    <row r="9" spans="1:57" ht="25.5">
      <c r="A9" s="32"/>
      <c r="B9" s="35"/>
      <c r="C9" s="1" t="s">
        <v>20</v>
      </c>
      <c r="D9" s="1" t="s">
        <v>21</v>
      </c>
      <c r="E9" s="1"/>
      <c r="F9" s="1"/>
      <c r="G9" s="6" t="s">
        <v>22</v>
      </c>
      <c r="H9" s="1" t="s">
        <v>21</v>
      </c>
      <c r="I9" s="1"/>
      <c r="J9" s="6" t="s">
        <v>22</v>
      </c>
      <c r="K9" s="1" t="s">
        <v>21</v>
      </c>
      <c r="L9" s="1"/>
      <c r="M9" s="6" t="s">
        <v>22</v>
      </c>
      <c r="N9" s="1" t="s">
        <v>21</v>
      </c>
      <c r="O9" s="1"/>
      <c r="P9" s="6" t="s">
        <v>22</v>
      </c>
      <c r="Q9" s="1" t="s">
        <v>21</v>
      </c>
      <c r="R9" s="1"/>
      <c r="S9" s="6" t="s">
        <v>22</v>
      </c>
      <c r="T9" s="1"/>
      <c r="U9" s="1"/>
      <c r="V9" s="1" t="s">
        <v>21</v>
      </c>
      <c r="W9" s="1"/>
      <c r="X9" s="1"/>
      <c r="Y9" s="1" t="s">
        <v>21</v>
      </c>
      <c r="Z9" s="1" t="s">
        <v>21</v>
      </c>
      <c r="AA9" s="6" t="s">
        <v>21</v>
      </c>
      <c r="AB9" s="6"/>
      <c r="AC9" s="6" t="s">
        <v>22</v>
      </c>
      <c r="AD9" s="1" t="s">
        <v>20</v>
      </c>
      <c r="AE9" s="1" t="s">
        <v>21</v>
      </c>
      <c r="AF9" s="1"/>
      <c r="AG9" s="6"/>
      <c r="AH9" s="6" t="s">
        <v>22</v>
      </c>
      <c r="AI9" s="1" t="s">
        <v>21</v>
      </c>
      <c r="AJ9" s="1"/>
      <c r="AK9" s="6" t="s">
        <v>22</v>
      </c>
      <c r="AL9" s="1" t="s">
        <v>21</v>
      </c>
      <c r="AM9" s="1"/>
      <c r="AN9" s="6" t="s">
        <v>22</v>
      </c>
      <c r="AO9" s="1" t="s">
        <v>20</v>
      </c>
      <c r="AP9" s="1" t="s">
        <v>21</v>
      </c>
      <c r="AQ9" s="1"/>
      <c r="AR9" s="1"/>
      <c r="AS9" s="6" t="s">
        <v>22</v>
      </c>
      <c r="AT9" s="1" t="s">
        <v>20</v>
      </c>
      <c r="AU9" s="1" t="s">
        <v>21</v>
      </c>
      <c r="AV9" s="1"/>
      <c r="AW9" s="1"/>
      <c r="AX9" s="6" t="s">
        <v>22</v>
      </c>
      <c r="AY9" s="1" t="s">
        <v>20</v>
      </c>
      <c r="AZ9" s="1" t="s">
        <v>21</v>
      </c>
      <c r="BA9" s="1"/>
      <c r="BB9" s="1"/>
      <c r="BC9" s="6" t="s">
        <v>22</v>
      </c>
      <c r="BD9" s="1"/>
      <c r="BE9" s="28"/>
    </row>
    <row r="10" spans="1:57" ht="60">
      <c r="A10" s="7">
        <v>1</v>
      </c>
      <c r="B10" s="19" t="s">
        <v>28</v>
      </c>
      <c r="C10" s="9">
        <v>6.2500000000000001E-4</v>
      </c>
      <c r="D10" s="10">
        <v>0</v>
      </c>
      <c r="E10" s="9">
        <v>1.1574074074074073E-4</v>
      </c>
      <c r="F10" s="11">
        <f t="shared" ref="F10:F23" si="0">D10*E10</f>
        <v>0</v>
      </c>
      <c r="G10" s="11">
        <f t="shared" ref="G10:G23" si="1">F10+C10</f>
        <v>6.2500000000000001E-4</v>
      </c>
      <c r="H10" s="10">
        <v>0</v>
      </c>
      <c r="I10" s="9">
        <v>1.1574074074074073E-4</v>
      </c>
      <c r="J10" s="11">
        <f t="shared" ref="J10:J23" si="2">H10*I10</f>
        <v>0</v>
      </c>
      <c r="K10" s="10">
        <v>1.5</v>
      </c>
      <c r="L10" s="9">
        <v>1.1574074074074073E-4</v>
      </c>
      <c r="M10" s="11">
        <f t="shared" ref="M10:M23" si="3">K10*L10</f>
        <v>1.7361111111111109E-4</v>
      </c>
      <c r="N10" s="10">
        <v>1</v>
      </c>
      <c r="O10" s="9">
        <v>1.1574074074074073E-4</v>
      </c>
      <c r="P10" s="11">
        <f t="shared" ref="P10:P23" si="4">N10*O10</f>
        <v>1.1574074074074073E-4</v>
      </c>
      <c r="Q10" s="12">
        <v>0</v>
      </c>
      <c r="R10" s="9">
        <v>1.1574074074074073E-4</v>
      </c>
      <c r="S10" s="11">
        <f t="shared" ref="S10:S23" si="5">Q10*R10</f>
        <v>0</v>
      </c>
      <c r="T10" s="12">
        <v>105</v>
      </c>
      <c r="U10" s="13">
        <f>100-(T10*100/118)</f>
        <v>11.016949152542367</v>
      </c>
      <c r="V10" s="13">
        <f t="shared" ref="V10:V23" si="6">U10/5</f>
        <v>2.2033898305084731</v>
      </c>
      <c r="W10" s="12">
        <v>23</v>
      </c>
      <c r="X10" s="13">
        <f>(W10*100/17)-100</f>
        <v>35.294117647058812</v>
      </c>
      <c r="Y10" s="13">
        <f t="shared" ref="Y10:Y23" si="7">X10/5</f>
        <v>7.0588235294117627</v>
      </c>
      <c r="Z10" s="10">
        <v>4</v>
      </c>
      <c r="AA10" s="13">
        <v>13</v>
      </c>
      <c r="AB10" s="9">
        <v>1.1574074074074073E-4</v>
      </c>
      <c r="AC10" s="11">
        <f t="shared" ref="AC10:AC23" si="8">AA10*AB10</f>
        <v>1.5046296296296294E-3</v>
      </c>
      <c r="AD10" s="9">
        <v>1.9907407407407408E-3</v>
      </c>
      <c r="AE10" s="10">
        <v>3</v>
      </c>
      <c r="AF10" s="9">
        <v>1.1574074074074073E-4</v>
      </c>
      <c r="AG10" s="9">
        <f t="shared" ref="AG10:AG23" si="9">AE10*AF10</f>
        <v>3.4722222222222218E-4</v>
      </c>
      <c r="AH10" s="9">
        <f t="shared" ref="AH10:AH23" si="10">AG10+AD10</f>
        <v>2.3379629629629631E-3</v>
      </c>
      <c r="AI10" s="10">
        <v>0</v>
      </c>
      <c r="AJ10" s="9">
        <v>1.1574074074074073E-4</v>
      </c>
      <c r="AK10" s="9">
        <f t="shared" ref="AK10:AK23" si="11">AI10*AJ10</f>
        <v>0</v>
      </c>
      <c r="AL10" s="10">
        <v>0</v>
      </c>
      <c r="AM10" s="9">
        <v>1.1574074074074073E-4</v>
      </c>
      <c r="AN10" s="9">
        <f t="shared" ref="AN10:AN23" si="12">AM10*AL10</f>
        <v>0</v>
      </c>
      <c r="AO10" s="9">
        <v>1.2731481481481483E-3</v>
      </c>
      <c r="AP10" s="10">
        <v>0</v>
      </c>
      <c r="AQ10" s="9">
        <v>1.1574074074074073E-4</v>
      </c>
      <c r="AR10" s="9">
        <f t="shared" ref="AR10:AR23" si="13">AQ10*AP10</f>
        <v>0</v>
      </c>
      <c r="AS10" s="9">
        <f t="shared" ref="AS10:AS23" si="14">AR10+AO10</f>
        <v>1.2731481481481483E-3</v>
      </c>
      <c r="AT10" s="9">
        <v>1.9097222222222222E-3</v>
      </c>
      <c r="AU10" s="10">
        <v>0</v>
      </c>
      <c r="AV10" s="9">
        <v>1.1574074074074073E-4</v>
      </c>
      <c r="AW10" s="9">
        <f t="shared" ref="AW10:AW23" si="15">AV10*AU10</f>
        <v>0</v>
      </c>
      <c r="AX10" s="9">
        <f t="shared" ref="AX10:AX23" si="16">AW10+AT10</f>
        <v>1.9097222222222222E-3</v>
      </c>
      <c r="AY10" s="9">
        <v>1.2847222222222223E-3</v>
      </c>
      <c r="AZ10" s="10">
        <v>0</v>
      </c>
      <c r="BA10" s="9">
        <v>1.1574074074074073E-4</v>
      </c>
      <c r="BB10" s="9">
        <f t="shared" ref="BB10:BB23" si="17">BA10*AZ10</f>
        <v>0</v>
      </c>
      <c r="BC10" s="9">
        <f t="shared" ref="BC10:BC23" si="18">BB10+AY10</f>
        <v>1.2847222222222223E-3</v>
      </c>
      <c r="BD10" s="14">
        <f t="shared" ref="BD10:BD23" si="19">BC10+AX10+AS10+AN10+AK10+AH10+AC10+S10+P10+M10+J10+G10</f>
        <v>9.224537037037038E-3</v>
      </c>
      <c r="BE10" s="8">
        <v>1</v>
      </c>
    </row>
    <row r="11" spans="1:57" ht="45">
      <c r="A11" s="7">
        <f>A10+1</f>
        <v>2</v>
      </c>
      <c r="B11" s="19" t="s">
        <v>29</v>
      </c>
      <c r="C11" s="9">
        <v>1.0532407407407407E-3</v>
      </c>
      <c r="D11" s="10">
        <v>0</v>
      </c>
      <c r="E11" s="9">
        <v>1.1574074074074073E-4</v>
      </c>
      <c r="F11" s="11">
        <f t="shared" si="0"/>
        <v>0</v>
      </c>
      <c r="G11" s="11">
        <f t="shared" si="1"/>
        <v>1.0532407407407407E-3</v>
      </c>
      <c r="H11" s="10">
        <v>0</v>
      </c>
      <c r="I11" s="9">
        <v>1.1574074074074073E-4</v>
      </c>
      <c r="J11" s="11">
        <f t="shared" si="2"/>
        <v>0</v>
      </c>
      <c r="K11" s="10">
        <v>1.5</v>
      </c>
      <c r="L11" s="9">
        <v>1.1574074074074073E-4</v>
      </c>
      <c r="M11" s="11">
        <f t="shared" si="3"/>
        <v>1.7361111111111109E-4</v>
      </c>
      <c r="N11" s="10">
        <v>2.5</v>
      </c>
      <c r="O11" s="9">
        <v>1.1574074074074073E-4</v>
      </c>
      <c r="P11" s="11">
        <f t="shared" si="4"/>
        <v>2.8935185185185184E-4</v>
      </c>
      <c r="Q11" s="10">
        <v>1</v>
      </c>
      <c r="R11" s="9">
        <v>1.1574074074074073E-4</v>
      </c>
      <c r="S11" s="11">
        <f t="shared" si="5"/>
        <v>1.1574074074074073E-4</v>
      </c>
      <c r="T11" s="10">
        <v>120</v>
      </c>
      <c r="U11" s="13">
        <f>(T11*100/118)-100</f>
        <v>1.6949152542372872</v>
      </c>
      <c r="V11" s="13">
        <f t="shared" si="6"/>
        <v>0.33898305084745745</v>
      </c>
      <c r="W11" s="10">
        <v>18.5</v>
      </c>
      <c r="X11" s="13">
        <f>(W11*100/17)-100</f>
        <v>8.8235294117647101</v>
      </c>
      <c r="Y11" s="13">
        <f t="shared" si="7"/>
        <v>1.764705882352942</v>
      </c>
      <c r="Z11" s="10">
        <v>5.5</v>
      </c>
      <c r="AA11" s="13">
        <v>7.5</v>
      </c>
      <c r="AB11" s="9">
        <v>1.1574074074074073E-4</v>
      </c>
      <c r="AC11" s="11">
        <f t="shared" si="8"/>
        <v>8.6805555555555551E-4</v>
      </c>
      <c r="AD11" s="9">
        <v>1.7592592592592592E-3</v>
      </c>
      <c r="AE11" s="10">
        <v>3</v>
      </c>
      <c r="AF11" s="9">
        <v>1.1574074074074073E-4</v>
      </c>
      <c r="AG11" s="9">
        <f t="shared" si="9"/>
        <v>3.4722222222222218E-4</v>
      </c>
      <c r="AH11" s="9">
        <f t="shared" si="10"/>
        <v>2.1064814814814813E-3</v>
      </c>
      <c r="AI11" s="10">
        <v>0</v>
      </c>
      <c r="AJ11" s="9">
        <v>1.1574074074074073E-4</v>
      </c>
      <c r="AK11" s="9">
        <f t="shared" si="11"/>
        <v>0</v>
      </c>
      <c r="AL11" s="10">
        <v>5</v>
      </c>
      <c r="AM11" s="9">
        <v>1.1574074074074073E-4</v>
      </c>
      <c r="AN11" s="9">
        <f t="shared" si="12"/>
        <v>5.7870370370370367E-4</v>
      </c>
      <c r="AO11" s="9">
        <v>1.6782407407407406E-3</v>
      </c>
      <c r="AP11" s="10">
        <v>0</v>
      </c>
      <c r="AQ11" s="9">
        <v>1.1574074074074073E-4</v>
      </c>
      <c r="AR11" s="9">
        <f t="shared" si="13"/>
        <v>0</v>
      </c>
      <c r="AS11" s="9">
        <f t="shared" si="14"/>
        <v>1.6782407407407406E-3</v>
      </c>
      <c r="AT11" s="9">
        <v>2.1180555555555553E-3</v>
      </c>
      <c r="AU11" s="10">
        <v>3</v>
      </c>
      <c r="AV11" s="9">
        <v>1.1574074074074073E-4</v>
      </c>
      <c r="AW11" s="9">
        <f t="shared" si="15"/>
        <v>3.4722222222222218E-4</v>
      </c>
      <c r="AX11" s="9">
        <f t="shared" si="16"/>
        <v>2.4652777777777776E-3</v>
      </c>
      <c r="AY11" s="9">
        <v>1.3310185185185185E-3</v>
      </c>
      <c r="AZ11" s="10">
        <v>0</v>
      </c>
      <c r="BA11" s="9">
        <v>1.1574074074074073E-4</v>
      </c>
      <c r="BB11" s="9">
        <f t="shared" si="17"/>
        <v>0</v>
      </c>
      <c r="BC11" s="9">
        <f t="shared" si="18"/>
        <v>1.3310185185185185E-3</v>
      </c>
      <c r="BD11" s="14">
        <f t="shared" si="19"/>
        <v>1.065972222222222E-2</v>
      </c>
      <c r="BE11" s="8">
        <v>2</v>
      </c>
    </row>
    <row r="12" spans="1:57" ht="30">
      <c r="A12" s="7">
        <f t="shared" ref="A12:A23" si="20">A11+1</f>
        <v>3</v>
      </c>
      <c r="B12" s="19" t="s">
        <v>43</v>
      </c>
      <c r="C12" s="9">
        <v>6.5972222222222213E-4</v>
      </c>
      <c r="D12" s="15">
        <v>0</v>
      </c>
      <c r="E12" s="9">
        <v>1.1574074074074073E-4</v>
      </c>
      <c r="F12" s="11">
        <f t="shared" si="0"/>
        <v>0</v>
      </c>
      <c r="G12" s="11">
        <f t="shared" si="1"/>
        <v>6.5972222222222213E-4</v>
      </c>
      <c r="H12" s="10">
        <v>0</v>
      </c>
      <c r="I12" s="9">
        <v>1.1574074074074073E-4</v>
      </c>
      <c r="J12" s="11">
        <f t="shared" si="2"/>
        <v>0</v>
      </c>
      <c r="K12" s="10">
        <v>4.5</v>
      </c>
      <c r="L12" s="9">
        <v>1.1574074074074073E-4</v>
      </c>
      <c r="M12" s="11">
        <f t="shared" si="3"/>
        <v>5.2083333333333333E-4</v>
      </c>
      <c r="N12" s="10">
        <v>7</v>
      </c>
      <c r="O12" s="9">
        <v>1.1574074074074073E-4</v>
      </c>
      <c r="P12" s="11">
        <f t="shared" si="4"/>
        <v>8.1018518518518516E-4</v>
      </c>
      <c r="Q12" s="10">
        <v>0</v>
      </c>
      <c r="R12" s="9">
        <v>1.1574074074074073E-4</v>
      </c>
      <c r="S12" s="11">
        <f t="shared" si="5"/>
        <v>0</v>
      </c>
      <c r="T12" s="10">
        <v>80</v>
      </c>
      <c r="U12" s="13">
        <f>100-(T12*100/118)</f>
        <v>32.20338983050847</v>
      </c>
      <c r="V12" s="13">
        <f t="shared" si="6"/>
        <v>6.4406779661016937</v>
      </c>
      <c r="W12" s="10">
        <v>18</v>
      </c>
      <c r="X12" s="13">
        <f>(W12*100/17)-100</f>
        <v>5.8823529411764639</v>
      </c>
      <c r="Y12" s="13">
        <f t="shared" si="7"/>
        <v>1.1764705882352928</v>
      </c>
      <c r="Z12" s="10">
        <v>7</v>
      </c>
      <c r="AA12" s="13">
        <v>14</v>
      </c>
      <c r="AB12" s="9">
        <v>1.1574074074074073E-4</v>
      </c>
      <c r="AC12" s="11">
        <f t="shared" si="8"/>
        <v>1.6203703703703703E-3</v>
      </c>
      <c r="AD12" s="9">
        <v>1.6666666666666668E-3</v>
      </c>
      <c r="AE12" s="10">
        <v>0</v>
      </c>
      <c r="AF12" s="9">
        <v>1.1574074074074073E-4</v>
      </c>
      <c r="AG12" s="9">
        <f t="shared" si="9"/>
        <v>0</v>
      </c>
      <c r="AH12" s="9">
        <f t="shared" si="10"/>
        <v>1.6666666666666668E-3</v>
      </c>
      <c r="AI12" s="10">
        <v>0</v>
      </c>
      <c r="AJ12" s="9">
        <v>1.1574074074074073E-4</v>
      </c>
      <c r="AK12" s="9">
        <f t="shared" si="11"/>
        <v>0</v>
      </c>
      <c r="AL12" s="10">
        <v>0</v>
      </c>
      <c r="AM12" s="9">
        <v>1.1574074074074073E-4</v>
      </c>
      <c r="AN12" s="9">
        <f t="shared" si="12"/>
        <v>0</v>
      </c>
      <c r="AO12" s="9">
        <v>2.0254629629629629E-3</v>
      </c>
      <c r="AP12" s="10">
        <v>3</v>
      </c>
      <c r="AQ12" s="9">
        <v>1.1574074074074073E-4</v>
      </c>
      <c r="AR12" s="9">
        <f t="shared" si="13"/>
        <v>3.4722222222222218E-4</v>
      </c>
      <c r="AS12" s="9">
        <f t="shared" si="14"/>
        <v>2.3726851851851851E-3</v>
      </c>
      <c r="AT12" s="9">
        <v>1.712962962962963E-3</v>
      </c>
      <c r="AU12" s="10">
        <v>0</v>
      </c>
      <c r="AV12" s="9">
        <v>1.1574074074074073E-4</v>
      </c>
      <c r="AW12" s="9">
        <f t="shared" si="15"/>
        <v>0</v>
      </c>
      <c r="AX12" s="9">
        <f t="shared" si="16"/>
        <v>1.712962962962963E-3</v>
      </c>
      <c r="AY12" s="9">
        <v>1.5624999999999999E-3</v>
      </c>
      <c r="AZ12" s="10">
        <v>0</v>
      </c>
      <c r="BA12" s="9">
        <v>1.1574074074074073E-4</v>
      </c>
      <c r="BB12" s="9">
        <f t="shared" si="17"/>
        <v>0</v>
      </c>
      <c r="BC12" s="9">
        <f t="shared" si="18"/>
        <v>1.5624999999999999E-3</v>
      </c>
      <c r="BD12" s="14">
        <f t="shared" si="19"/>
        <v>1.0925925925925926E-2</v>
      </c>
      <c r="BE12" s="8">
        <v>3</v>
      </c>
    </row>
    <row r="13" spans="1:57" ht="45">
      <c r="A13" s="7">
        <f t="shared" si="20"/>
        <v>4</v>
      </c>
      <c r="B13" s="19" t="s">
        <v>30</v>
      </c>
      <c r="C13" s="16">
        <v>8.7962962962962962E-4</v>
      </c>
      <c r="D13" s="15">
        <v>0</v>
      </c>
      <c r="E13" s="9">
        <v>1.1574074074074073E-4</v>
      </c>
      <c r="F13" s="11">
        <f t="shared" si="0"/>
        <v>0</v>
      </c>
      <c r="G13" s="11">
        <f t="shared" si="1"/>
        <v>8.7962962962962962E-4</v>
      </c>
      <c r="H13" s="15">
        <v>0</v>
      </c>
      <c r="I13" s="9">
        <v>1.1574074074074073E-4</v>
      </c>
      <c r="J13" s="11">
        <f t="shared" si="2"/>
        <v>0</v>
      </c>
      <c r="K13" s="10">
        <v>1.5</v>
      </c>
      <c r="L13" s="9">
        <v>1.1574074074074073E-4</v>
      </c>
      <c r="M13" s="11">
        <f t="shared" si="3"/>
        <v>1.7361111111111109E-4</v>
      </c>
      <c r="N13" s="15">
        <v>1</v>
      </c>
      <c r="O13" s="9">
        <v>1.1574074074074073E-4</v>
      </c>
      <c r="P13" s="11">
        <f t="shared" si="4"/>
        <v>1.1574074074074073E-4</v>
      </c>
      <c r="Q13" s="15">
        <v>0</v>
      </c>
      <c r="R13" s="9">
        <v>1.1574074074074073E-4</v>
      </c>
      <c r="S13" s="11">
        <f t="shared" si="5"/>
        <v>0</v>
      </c>
      <c r="T13" s="15">
        <v>83</v>
      </c>
      <c r="U13" s="13">
        <f>100-(T13*100/118)</f>
        <v>29.66101694915254</v>
      </c>
      <c r="V13" s="13">
        <f t="shared" si="6"/>
        <v>5.9322033898305078</v>
      </c>
      <c r="W13" s="15">
        <v>12</v>
      </c>
      <c r="X13" s="13">
        <f>100-(W13*100/17)</f>
        <v>29.411764705882348</v>
      </c>
      <c r="Y13" s="13">
        <f t="shared" si="7"/>
        <v>5.8823529411764692</v>
      </c>
      <c r="Z13" s="15">
        <v>4</v>
      </c>
      <c r="AA13" s="13">
        <v>16</v>
      </c>
      <c r="AB13" s="9">
        <v>1.1574074074074073E-4</v>
      </c>
      <c r="AC13" s="11">
        <f t="shared" si="8"/>
        <v>1.8518518518518517E-3</v>
      </c>
      <c r="AD13" s="9">
        <v>2.1759259259259258E-3</v>
      </c>
      <c r="AE13" s="15">
        <v>19</v>
      </c>
      <c r="AF13" s="9">
        <v>1.1574074074074073E-4</v>
      </c>
      <c r="AG13" s="9">
        <f t="shared" si="9"/>
        <v>2.1990740740740738E-3</v>
      </c>
      <c r="AH13" s="9">
        <f t="shared" si="10"/>
        <v>4.3749999999999995E-3</v>
      </c>
      <c r="AI13" s="15">
        <v>0</v>
      </c>
      <c r="AJ13" s="9">
        <v>1.1574074074074073E-4</v>
      </c>
      <c r="AK13" s="9">
        <f t="shared" si="11"/>
        <v>0</v>
      </c>
      <c r="AL13" s="15">
        <v>0</v>
      </c>
      <c r="AM13" s="9">
        <v>1.1574074074074073E-4</v>
      </c>
      <c r="AN13" s="9">
        <f t="shared" si="12"/>
        <v>0</v>
      </c>
      <c r="AO13" s="9">
        <v>1.4930555555555556E-3</v>
      </c>
      <c r="AP13" s="15">
        <v>0</v>
      </c>
      <c r="AQ13" s="9">
        <v>1.1574074074074073E-4</v>
      </c>
      <c r="AR13" s="9">
        <f t="shared" si="13"/>
        <v>0</v>
      </c>
      <c r="AS13" s="9">
        <f t="shared" si="14"/>
        <v>1.4930555555555556E-3</v>
      </c>
      <c r="AT13" s="9">
        <v>1.1226851851851851E-3</v>
      </c>
      <c r="AU13" s="15">
        <v>2</v>
      </c>
      <c r="AV13" s="9">
        <v>1.1574074074074073E-4</v>
      </c>
      <c r="AW13" s="9">
        <f t="shared" si="15"/>
        <v>2.3148148148148146E-4</v>
      </c>
      <c r="AX13" s="9">
        <f t="shared" si="16"/>
        <v>1.3541666666666665E-3</v>
      </c>
      <c r="AY13" s="9">
        <v>1.1921296296296296E-3</v>
      </c>
      <c r="AZ13" s="15">
        <v>0</v>
      </c>
      <c r="BA13" s="9">
        <v>1.1574074074074073E-4</v>
      </c>
      <c r="BB13" s="9">
        <f t="shared" si="17"/>
        <v>0</v>
      </c>
      <c r="BC13" s="9">
        <f t="shared" si="18"/>
        <v>1.1921296296296296E-3</v>
      </c>
      <c r="BD13" s="14">
        <f t="shared" si="19"/>
        <v>1.1435185185185182E-2</v>
      </c>
      <c r="BE13" s="8">
        <v>4</v>
      </c>
    </row>
    <row r="14" spans="1:57" ht="30">
      <c r="A14" s="7">
        <f t="shared" si="20"/>
        <v>5</v>
      </c>
      <c r="B14" s="19" t="s">
        <v>31</v>
      </c>
      <c r="C14" s="9">
        <v>5.3240740740740744E-4</v>
      </c>
      <c r="D14" s="15">
        <v>0</v>
      </c>
      <c r="E14" s="9">
        <v>1.1574074074074073E-4</v>
      </c>
      <c r="F14" s="11">
        <f t="shared" si="0"/>
        <v>0</v>
      </c>
      <c r="G14" s="11">
        <f t="shared" si="1"/>
        <v>5.3240740740740744E-4</v>
      </c>
      <c r="H14" s="15">
        <v>5</v>
      </c>
      <c r="I14" s="9">
        <v>1.1574074074074073E-4</v>
      </c>
      <c r="J14" s="11">
        <f t="shared" si="2"/>
        <v>5.7870370370370367E-4</v>
      </c>
      <c r="K14" s="15">
        <v>2</v>
      </c>
      <c r="L14" s="9">
        <v>1.1574074074074073E-4</v>
      </c>
      <c r="M14" s="11">
        <f t="shared" si="3"/>
        <v>2.3148148148148146E-4</v>
      </c>
      <c r="N14" s="15">
        <v>3</v>
      </c>
      <c r="O14" s="9">
        <v>1.1574074074074073E-4</v>
      </c>
      <c r="P14" s="11">
        <f t="shared" si="4"/>
        <v>3.4722222222222218E-4</v>
      </c>
      <c r="Q14" s="15">
        <v>1</v>
      </c>
      <c r="R14" s="9">
        <v>1.1574074074074073E-4</v>
      </c>
      <c r="S14" s="11">
        <f t="shared" si="5"/>
        <v>1.1574074074074073E-4</v>
      </c>
      <c r="T14" s="15">
        <v>120</v>
      </c>
      <c r="U14" s="13">
        <f>(T14*100/118)-100</f>
        <v>1.6949152542372872</v>
      </c>
      <c r="V14" s="13">
        <f t="shared" si="6"/>
        <v>0.33898305084745745</v>
      </c>
      <c r="W14" s="15">
        <v>28</v>
      </c>
      <c r="X14" s="13">
        <f>(W14*100/17)-100</f>
        <v>64.705882352941188</v>
      </c>
      <c r="Y14" s="13">
        <f t="shared" si="7"/>
        <v>12.941176470588237</v>
      </c>
      <c r="Z14" s="15">
        <v>6</v>
      </c>
      <c r="AA14" s="13">
        <v>19</v>
      </c>
      <c r="AB14" s="9">
        <v>1.1574074074074073E-4</v>
      </c>
      <c r="AC14" s="11">
        <f t="shared" si="8"/>
        <v>2.1990740740740738E-3</v>
      </c>
      <c r="AD14" s="9">
        <v>1.3194444444444443E-3</v>
      </c>
      <c r="AE14" s="15">
        <v>13</v>
      </c>
      <c r="AF14" s="9">
        <v>1.1574074074074073E-4</v>
      </c>
      <c r="AG14" s="9">
        <f t="shared" si="9"/>
        <v>1.5046296296296294E-3</v>
      </c>
      <c r="AH14" s="9">
        <f t="shared" si="10"/>
        <v>2.8240740740740735E-3</v>
      </c>
      <c r="AI14" s="15">
        <v>1</v>
      </c>
      <c r="AJ14" s="9">
        <v>1.1574074074074073E-4</v>
      </c>
      <c r="AK14" s="9">
        <f t="shared" si="11"/>
        <v>1.1574074074074073E-4</v>
      </c>
      <c r="AL14" s="15">
        <v>0</v>
      </c>
      <c r="AM14" s="9">
        <v>1.1574074074074073E-4</v>
      </c>
      <c r="AN14" s="9">
        <f t="shared" si="12"/>
        <v>0</v>
      </c>
      <c r="AO14" s="9">
        <v>1.3773148148148147E-3</v>
      </c>
      <c r="AP14" s="15">
        <v>0</v>
      </c>
      <c r="AQ14" s="9">
        <v>1.1574074074074073E-4</v>
      </c>
      <c r="AR14" s="9">
        <f t="shared" si="13"/>
        <v>0</v>
      </c>
      <c r="AS14" s="9">
        <f t="shared" si="14"/>
        <v>1.3773148148148147E-3</v>
      </c>
      <c r="AT14" s="9">
        <v>2.3263888888888887E-3</v>
      </c>
      <c r="AU14" s="15">
        <v>2</v>
      </c>
      <c r="AV14" s="9">
        <v>1.1574074074074073E-4</v>
      </c>
      <c r="AW14" s="9">
        <f t="shared" si="15"/>
        <v>2.3148148148148146E-4</v>
      </c>
      <c r="AX14" s="9">
        <f t="shared" si="16"/>
        <v>2.5578703703703701E-3</v>
      </c>
      <c r="AY14" s="9">
        <v>1.1458333333333333E-3</v>
      </c>
      <c r="AZ14" s="15">
        <v>0</v>
      </c>
      <c r="BA14" s="9">
        <v>1.1574074074074073E-4</v>
      </c>
      <c r="BB14" s="9">
        <f t="shared" si="17"/>
        <v>0</v>
      </c>
      <c r="BC14" s="9">
        <f t="shared" si="18"/>
        <v>1.1458333333333333E-3</v>
      </c>
      <c r="BD14" s="14">
        <f t="shared" si="19"/>
        <v>1.2025462962962962E-2</v>
      </c>
      <c r="BE14" s="8">
        <v>5</v>
      </c>
    </row>
    <row r="15" spans="1:57" ht="30">
      <c r="A15" s="7">
        <f t="shared" si="20"/>
        <v>6</v>
      </c>
      <c r="B15" s="19" t="s">
        <v>32</v>
      </c>
      <c r="C15" s="9">
        <v>1.1226851851851851E-3</v>
      </c>
      <c r="D15" s="15">
        <v>0</v>
      </c>
      <c r="E15" s="9">
        <v>1.1574074074074073E-4</v>
      </c>
      <c r="F15" s="11">
        <f t="shared" si="0"/>
        <v>0</v>
      </c>
      <c r="G15" s="11">
        <f t="shared" si="1"/>
        <v>1.1226851851851851E-3</v>
      </c>
      <c r="H15" s="10">
        <v>0</v>
      </c>
      <c r="I15" s="9">
        <v>1.1574074074074073E-4</v>
      </c>
      <c r="J15" s="11">
        <f t="shared" si="2"/>
        <v>0</v>
      </c>
      <c r="K15" s="10">
        <v>0</v>
      </c>
      <c r="L15" s="9">
        <v>1.1574074074074073E-4</v>
      </c>
      <c r="M15" s="11">
        <f t="shared" si="3"/>
        <v>0</v>
      </c>
      <c r="N15" s="10">
        <v>0.5</v>
      </c>
      <c r="O15" s="9">
        <v>1.1574074074074073E-4</v>
      </c>
      <c r="P15" s="11">
        <f t="shared" si="4"/>
        <v>5.7870370370370366E-5</v>
      </c>
      <c r="Q15" s="10">
        <v>0</v>
      </c>
      <c r="R15" s="9">
        <v>1.1574074074074073E-4</v>
      </c>
      <c r="S15" s="11">
        <f t="shared" si="5"/>
        <v>0</v>
      </c>
      <c r="T15" s="10">
        <v>87</v>
      </c>
      <c r="U15" s="13">
        <f t="shared" ref="U15:U23" si="21">100-(T15*100/118)</f>
        <v>26.271186440677965</v>
      </c>
      <c r="V15" s="13">
        <f t="shared" si="6"/>
        <v>5.2542372881355934</v>
      </c>
      <c r="W15" s="10">
        <v>22</v>
      </c>
      <c r="X15" s="13">
        <f>(W15*100/17)-100</f>
        <v>29.411764705882348</v>
      </c>
      <c r="Y15" s="13">
        <f t="shared" si="7"/>
        <v>5.8823529411764692</v>
      </c>
      <c r="Z15" s="10">
        <v>1</v>
      </c>
      <c r="AA15" s="13">
        <v>12</v>
      </c>
      <c r="AB15" s="9">
        <v>1.1574074074074073E-4</v>
      </c>
      <c r="AC15" s="11">
        <f t="shared" si="8"/>
        <v>1.3888888888888887E-3</v>
      </c>
      <c r="AD15" s="9">
        <v>3.3217592592592591E-3</v>
      </c>
      <c r="AE15" s="10">
        <v>3</v>
      </c>
      <c r="AF15" s="9">
        <v>1.1574074074074073E-4</v>
      </c>
      <c r="AG15" s="9">
        <f t="shared" si="9"/>
        <v>3.4722222222222218E-4</v>
      </c>
      <c r="AH15" s="9">
        <f t="shared" si="10"/>
        <v>3.6689814814814814E-3</v>
      </c>
      <c r="AI15" s="10">
        <v>0</v>
      </c>
      <c r="AJ15" s="9">
        <v>1.1574074074074073E-4</v>
      </c>
      <c r="AK15" s="9">
        <f t="shared" si="11"/>
        <v>0</v>
      </c>
      <c r="AL15" s="10">
        <v>0</v>
      </c>
      <c r="AM15" s="9">
        <v>1.1574074074074073E-4</v>
      </c>
      <c r="AN15" s="9">
        <f t="shared" si="12"/>
        <v>0</v>
      </c>
      <c r="AO15" s="9">
        <v>2.5694444444444445E-3</v>
      </c>
      <c r="AP15" s="10">
        <v>0</v>
      </c>
      <c r="AQ15" s="9">
        <v>1.1574074074074073E-4</v>
      </c>
      <c r="AR15" s="9">
        <f t="shared" si="13"/>
        <v>0</v>
      </c>
      <c r="AS15" s="9">
        <f t="shared" si="14"/>
        <v>2.5694444444444445E-3</v>
      </c>
      <c r="AT15" s="9">
        <v>2.7430555555555559E-3</v>
      </c>
      <c r="AU15" s="10">
        <v>2</v>
      </c>
      <c r="AV15" s="9">
        <v>1.1574074074074073E-4</v>
      </c>
      <c r="AW15" s="9">
        <f t="shared" si="15"/>
        <v>2.3148148148148146E-4</v>
      </c>
      <c r="AX15" s="9">
        <f t="shared" si="16"/>
        <v>2.9745370370370373E-3</v>
      </c>
      <c r="AY15" s="9">
        <v>1.3888888888888889E-3</v>
      </c>
      <c r="AZ15" s="10">
        <v>0</v>
      </c>
      <c r="BA15" s="9">
        <v>1.1574074074074073E-4</v>
      </c>
      <c r="BB15" s="9">
        <f t="shared" si="17"/>
        <v>0</v>
      </c>
      <c r="BC15" s="9">
        <f t="shared" si="18"/>
        <v>1.3888888888888889E-3</v>
      </c>
      <c r="BD15" s="14">
        <f t="shared" si="19"/>
        <v>1.3171296296296296E-2</v>
      </c>
      <c r="BE15" s="8">
        <v>6</v>
      </c>
    </row>
    <row r="16" spans="1:57" ht="30">
      <c r="A16" s="7">
        <f t="shared" si="20"/>
        <v>7</v>
      </c>
      <c r="B16" s="19" t="s">
        <v>33</v>
      </c>
      <c r="C16" s="9">
        <v>1.2268518518518518E-3</v>
      </c>
      <c r="D16" s="10">
        <v>0</v>
      </c>
      <c r="E16" s="9">
        <v>1.1574074074074073E-4</v>
      </c>
      <c r="F16" s="11">
        <f t="shared" si="0"/>
        <v>0</v>
      </c>
      <c r="G16" s="11">
        <f t="shared" si="1"/>
        <v>1.2268518518518518E-3</v>
      </c>
      <c r="H16" s="10">
        <v>5</v>
      </c>
      <c r="I16" s="9">
        <v>1.1574074074074073E-4</v>
      </c>
      <c r="J16" s="11">
        <f t="shared" si="2"/>
        <v>5.7870370370370367E-4</v>
      </c>
      <c r="K16" s="10">
        <v>0</v>
      </c>
      <c r="L16" s="9">
        <v>1.1574074074074073E-4</v>
      </c>
      <c r="M16" s="11">
        <f t="shared" si="3"/>
        <v>0</v>
      </c>
      <c r="N16" s="10">
        <v>0.5</v>
      </c>
      <c r="O16" s="9">
        <v>1.1574074074074073E-4</v>
      </c>
      <c r="P16" s="11">
        <f t="shared" si="4"/>
        <v>5.7870370370370366E-5</v>
      </c>
      <c r="Q16" s="12">
        <v>0</v>
      </c>
      <c r="R16" s="9">
        <v>1.1574074074074073E-4</v>
      </c>
      <c r="S16" s="11">
        <f t="shared" si="5"/>
        <v>0</v>
      </c>
      <c r="T16" s="12">
        <v>70</v>
      </c>
      <c r="U16" s="13">
        <f t="shared" si="21"/>
        <v>40.677966101694913</v>
      </c>
      <c r="V16" s="13">
        <f t="shared" si="6"/>
        <v>8.1355932203389827</v>
      </c>
      <c r="W16" s="12">
        <v>23</v>
      </c>
      <c r="X16" s="13">
        <f>(W16*100/17)-100</f>
        <v>35.294117647058812</v>
      </c>
      <c r="Y16" s="13">
        <f t="shared" si="7"/>
        <v>7.0588235294117627</v>
      </c>
      <c r="Z16" s="10">
        <v>6</v>
      </c>
      <c r="AA16" s="13">
        <v>21</v>
      </c>
      <c r="AB16" s="9">
        <v>1.1574074074074073E-4</v>
      </c>
      <c r="AC16" s="11">
        <f t="shared" si="8"/>
        <v>2.4305555555555552E-3</v>
      </c>
      <c r="AD16" s="9">
        <v>4.2824074074074075E-3</v>
      </c>
      <c r="AE16" s="10">
        <v>15</v>
      </c>
      <c r="AF16" s="9">
        <v>1.1574074074074073E-4</v>
      </c>
      <c r="AG16" s="9">
        <f t="shared" si="9"/>
        <v>1.736111111111111E-3</v>
      </c>
      <c r="AH16" s="9">
        <f t="shared" si="10"/>
        <v>6.0185185185185185E-3</v>
      </c>
      <c r="AI16" s="10">
        <v>1</v>
      </c>
      <c r="AJ16" s="9">
        <v>1.1574074074074073E-4</v>
      </c>
      <c r="AK16" s="9">
        <f t="shared" si="11"/>
        <v>1.1574074074074073E-4</v>
      </c>
      <c r="AL16" s="10">
        <v>5</v>
      </c>
      <c r="AM16" s="9">
        <v>1.1574074074074073E-4</v>
      </c>
      <c r="AN16" s="9">
        <f t="shared" si="12"/>
        <v>5.7870370370370367E-4</v>
      </c>
      <c r="AO16" s="9">
        <v>2.1874999999999998E-3</v>
      </c>
      <c r="AP16" s="10">
        <v>1</v>
      </c>
      <c r="AQ16" s="9">
        <v>1.1574074074074073E-4</v>
      </c>
      <c r="AR16" s="9">
        <f t="shared" si="13"/>
        <v>1.1574074074074073E-4</v>
      </c>
      <c r="AS16" s="9">
        <f t="shared" si="14"/>
        <v>2.3032407407407407E-3</v>
      </c>
      <c r="AT16" s="9">
        <v>2.4652777777777776E-3</v>
      </c>
      <c r="AU16" s="10">
        <v>0</v>
      </c>
      <c r="AV16" s="9">
        <v>1.1574074074074073E-4</v>
      </c>
      <c r="AW16" s="9">
        <f t="shared" si="15"/>
        <v>0</v>
      </c>
      <c r="AX16" s="9">
        <f t="shared" si="16"/>
        <v>2.4652777777777776E-3</v>
      </c>
      <c r="AY16" s="9">
        <v>1.2152777777777778E-3</v>
      </c>
      <c r="AZ16" s="10">
        <v>0</v>
      </c>
      <c r="BA16" s="9">
        <v>1.1574074074074073E-4</v>
      </c>
      <c r="BB16" s="9">
        <f t="shared" si="17"/>
        <v>0</v>
      </c>
      <c r="BC16" s="9">
        <f t="shared" si="18"/>
        <v>1.2152777777777778E-3</v>
      </c>
      <c r="BD16" s="14">
        <f t="shared" si="19"/>
        <v>1.6990740740740737E-2</v>
      </c>
      <c r="BE16" s="8">
        <v>7</v>
      </c>
    </row>
    <row r="17" spans="1:57">
      <c r="A17" s="7">
        <f t="shared" si="20"/>
        <v>8</v>
      </c>
      <c r="B17" s="19" t="s">
        <v>34</v>
      </c>
      <c r="C17" s="9">
        <v>1.1805555555555556E-3</v>
      </c>
      <c r="D17" s="15">
        <v>0</v>
      </c>
      <c r="E17" s="9">
        <v>1.1574074074074073E-4</v>
      </c>
      <c r="F17" s="11">
        <f t="shared" si="0"/>
        <v>0</v>
      </c>
      <c r="G17" s="11">
        <f t="shared" si="1"/>
        <v>1.1805555555555556E-3</v>
      </c>
      <c r="H17" s="10">
        <v>5</v>
      </c>
      <c r="I17" s="9">
        <v>1.1574074074074073E-4</v>
      </c>
      <c r="J17" s="11">
        <f t="shared" si="2"/>
        <v>5.7870370370370367E-4</v>
      </c>
      <c r="K17" s="10">
        <v>2</v>
      </c>
      <c r="L17" s="9">
        <v>1.1574074074074073E-4</v>
      </c>
      <c r="M17" s="11">
        <f t="shared" si="3"/>
        <v>2.3148148148148146E-4</v>
      </c>
      <c r="N17" s="10">
        <v>2</v>
      </c>
      <c r="O17" s="9">
        <v>1.1574074074074073E-4</v>
      </c>
      <c r="P17" s="11">
        <f t="shared" si="4"/>
        <v>2.3148148148148146E-4</v>
      </c>
      <c r="Q17" s="10">
        <v>3</v>
      </c>
      <c r="R17" s="9">
        <v>1.1574074074074073E-4</v>
      </c>
      <c r="S17" s="11">
        <f t="shared" si="5"/>
        <v>3.4722222222222218E-4</v>
      </c>
      <c r="T17" s="10">
        <v>0</v>
      </c>
      <c r="U17" s="13">
        <f t="shared" si="21"/>
        <v>100</v>
      </c>
      <c r="V17" s="13">
        <f t="shared" si="6"/>
        <v>20</v>
      </c>
      <c r="W17" s="10">
        <v>0</v>
      </c>
      <c r="X17" s="13">
        <f>100-(W17*100/17)</f>
        <v>100</v>
      </c>
      <c r="Y17" s="13">
        <f t="shared" si="7"/>
        <v>20</v>
      </c>
      <c r="Z17" s="10">
        <v>5.5</v>
      </c>
      <c r="AA17" s="15">
        <v>45.5</v>
      </c>
      <c r="AB17" s="9">
        <v>1.1574074074074073E-4</v>
      </c>
      <c r="AC17" s="11">
        <f t="shared" si="8"/>
        <v>5.2662037037037035E-3</v>
      </c>
      <c r="AD17" s="9">
        <v>2.4074074074074076E-3</v>
      </c>
      <c r="AE17" s="10">
        <v>12</v>
      </c>
      <c r="AF17" s="9">
        <v>1.1574074074074073E-4</v>
      </c>
      <c r="AG17" s="9">
        <f t="shared" si="9"/>
        <v>1.3888888888888887E-3</v>
      </c>
      <c r="AH17" s="9">
        <f t="shared" si="10"/>
        <v>3.7962962962962963E-3</v>
      </c>
      <c r="AI17" s="10">
        <v>1</v>
      </c>
      <c r="AJ17" s="9">
        <v>1.1574074074074073E-4</v>
      </c>
      <c r="AK17" s="9">
        <f t="shared" si="11"/>
        <v>1.1574074074074073E-4</v>
      </c>
      <c r="AL17" s="10">
        <v>0</v>
      </c>
      <c r="AM17" s="9">
        <v>1.1574074074074073E-4</v>
      </c>
      <c r="AN17" s="9">
        <f t="shared" si="12"/>
        <v>0</v>
      </c>
      <c r="AO17" s="9">
        <v>2.3148148148148151E-3</v>
      </c>
      <c r="AP17" s="10">
        <v>0</v>
      </c>
      <c r="AQ17" s="9">
        <v>1.1574074074074073E-4</v>
      </c>
      <c r="AR17" s="9">
        <f t="shared" si="13"/>
        <v>0</v>
      </c>
      <c r="AS17" s="9">
        <f t="shared" si="14"/>
        <v>2.3148148148148151E-3</v>
      </c>
      <c r="AT17" s="9">
        <v>2.8703703703703708E-3</v>
      </c>
      <c r="AU17" s="10">
        <v>0</v>
      </c>
      <c r="AV17" s="9">
        <v>1.1574074074074073E-4</v>
      </c>
      <c r="AW17" s="9">
        <f t="shared" si="15"/>
        <v>0</v>
      </c>
      <c r="AX17" s="9">
        <f t="shared" si="16"/>
        <v>2.8703703703703708E-3</v>
      </c>
      <c r="AY17" s="9">
        <v>1.2962962962962963E-3</v>
      </c>
      <c r="AZ17" s="10">
        <v>0</v>
      </c>
      <c r="BA17" s="9">
        <v>1.1574074074074073E-4</v>
      </c>
      <c r="BB17" s="9">
        <f t="shared" si="17"/>
        <v>0</v>
      </c>
      <c r="BC17" s="9">
        <f t="shared" si="18"/>
        <v>1.2962962962962963E-3</v>
      </c>
      <c r="BD17" s="14">
        <f t="shared" si="19"/>
        <v>1.8229166666666664E-2</v>
      </c>
      <c r="BE17" s="8">
        <v>8</v>
      </c>
    </row>
    <row r="18" spans="1:57" ht="45">
      <c r="A18" s="7">
        <f t="shared" si="20"/>
        <v>9</v>
      </c>
      <c r="B18" s="19" t="s">
        <v>35</v>
      </c>
      <c r="C18" s="9">
        <v>2.7777777777777779E-3</v>
      </c>
      <c r="D18" s="10">
        <v>0</v>
      </c>
      <c r="E18" s="9">
        <v>1.1574074074074073E-4</v>
      </c>
      <c r="F18" s="11">
        <f t="shared" si="0"/>
        <v>0</v>
      </c>
      <c r="G18" s="11">
        <f t="shared" si="1"/>
        <v>2.7777777777777779E-3</v>
      </c>
      <c r="H18" s="10">
        <v>3</v>
      </c>
      <c r="I18" s="9">
        <v>1.1574074074074073E-4</v>
      </c>
      <c r="J18" s="11">
        <f t="shared" si="2"/>
        <v>3.4722222222222218E-4</v>
      </c>
      <c r="K18" s="10">
        <v>0</v>
      </c>
      <c r="L18" s="9">
        <v>1.1574074074074073E-4</v>
      </c>
      <c r="M18" s="11">
        <f t="shared" si="3"/>
        <v>0</v>
      </c>
      <c r="N18" s="10">
        <v>1</v>
      </c>
      <c r="O18" s="9">
        <v>1.1574074074074073E-4</v>
      </c>
      <c r="P18" s="11">
        <f t="shared" si="4"/>
        <v>1.1574074074074073E-4</v>
      </c>
      <c r="Q18" s="12">
        <v>1</v>
      </c>
      <c r="R18" s="9">
        <v>1.1574074074074073E-4</v>
      </c>
      <c r="S18" s="11">
        <f t="shared" si="5"/>
        <v>1.1574074074074073E-4</v>
      </c>
      <c r="T18" s="12">
        <v>70</v>
      </c>
      <c r="U18" s="13">
        <f t="shared" si="21"/>
        <v>40.677966101694913</v>
      </c>
      <c r="V18" s="13">
        <f t="shared" si="6"/>
        <v>8.1355932203389827</v>
      </c>
      <c r="W18" s="12">
        <v>12</v>
      </c>
      <c r="X18" s="13">
        <f>100-(W18*100/17)</f>
        <v>29.411764705882348</v>
      </c>
      <c r="Y18" s="13">
        <f t="shared" si="7"/>
        <v>5.8823529411764692</v>
      </c>
      <c r="Z18" s="10">
        <v>7.5</v>
      </c>
      <c r="AA18" s="15">
        <v>21.5</v>
      </c>
      <c r="AB18" s="9">
        <v>1.1574074074074073E-4</v>
      </c>
      <c r="AC18" s="11">
        <f t="shared" si="8"/>
        <v>2.4884259259259256E-3</v>
      </c>
      <c r="AD18" s="17">
        <v>3.6111111111111114E-3</v>
      </c>
      <c r="AE18" s="10">
        <v>3</v>
      </c>
      <c r="AF18" s="9">
        <v>1.1574074074074073E-4</v>
      </c>
      <c r="AG18" s="9">
        <f t="shared" si="9"/>
        <v>3.4722222222222218E-4</v>
      </c>
      <c r="AH18" s="9">
        <f t="shared" si="10"/>
        <v>3.9583333333333337E-3</v>
      </c>
      <c r="AI18" s="10">
        <v>0</v>
      </c>
      <c r="AJ18" s="9">
        <v>1.1574074074074073E-4</v>
      </c>
      <c r="AK18" s="9">
        <f t="shared" si="11"/>
        <v>0</v>
      </c>
      <c r="AL18" s="10">
        <v>5</v>
      </c>
      <c r="AM18" s="9">
        <v>1.1574074074074073E-4</v>
      </c>
      <c r="AN18" s="9">
        <f t="shared" si="12"/>
        <v>5.7870370370370367E-4</v>
      </c>
      <c r="AO18" s="9">
        <v>3.3101851851851851E-3</v>
      </c>
      <c r="AP18" s="10">
        <v>0</v>
      </c>
      <c r="AQ18" s="9">
        <v>1.1574074074074073E-4</v>
      </c>
      <c r="AR18" s="9">
        <f t="shared" si="13"/>
        <v>0</v>
      </c>
      <c r="AS18" s="9">
        <f t="shared" si="14"/>
        <v>3.3101851851851851E-3</v>
      </c>
      <c r="AT18" s="9">
        <v>3.1249999999999997E-3</v>
      </c>
      <c r="AU18" s="10">
        <v>4</v>
      </c>
      <c r="AV18" s="9">
        <v>1.1574074074074073E-4</v>
      </c>
      <c r="AW18" s="9">
        <f t="shared" si="15"/>
        <v>4.6296296296296293E-4</v>
      </c>
      <c r="AX18" s="9">
        <f t="shared" si="16"/>
        <v>3.5879629629629625E-3</v>
      </c>
      <c r="AY18" s="9">
        <v>1.4814814814814814E-3</v>
      </c>
      <c r="AZ18" s="10">
        <v>0</v>
      </c>
      <c r="BA18" s="9">
        <v>1.1574074074074073E-4</v>
      </c>
      <c r="BB18" s="9">
        <f t="shared" si="17"/>
        <v>0</v>
      </c>
      <c r="BC18" s="9">
        <f t="shared" si="18"/>
        <v>1.4814814814814814E-3</v>
      </c>
      <c r="BD18" s="14">
        <f t="shared" si="19"/>
        <v>1.8761574074074073E-2</v>
      </c>
      <c r="BE18" s="8">
        <v>9</v>
      </c>
    </row>
    <row r="19" spans="1:57" ht="30">
      <c r="A19" s="7">
        <f t="shared" si="20"/>
        <v>10</v>
      </c>
      <c r="B19" s="19" t="s">
        <v>44</v>
      </c>
      <c r="C19" s="9">
        <v>2.2222222222222222E-3</v>
      </c>
      <c r="D19" s="15">
        <v>0</v>
      </c>
      <c r="E19" s="9">
        <v>1.1574074074074073E-4</v>
      </c>
      <c r="F19" s="11">
        <f t="shared" si="0"/>
        <v>0</v>
      </c>
      <c r="G19" s="11">
        <f t="shared" si="1"/>
        <v>2.2222222222222222E-3</v>
      </c>
      <c r="H19" s="15">
        <v>5</v>
      </c>
      <c r="I19" s="9">
        <v>1.1574074074074073E-4</v>
      </c>
      <c r="J19" s="11">
        <f t="shared" si="2"/>
        <v>5.7870370370370367E-4</v>
      </c>
      <c r="K19" s="15">
        <v>2.5</v>
      </c>
      <c r="L19" s="9">
        <v>1.1574074074074073E-4</v>
      </c>
      <c r="M19" s="11">
        <f t="shared" si="3"/>
        <v>2.8935185185185184E-4</v>
      </c>
      <c r="N19" s="15">
        <v>2</v>
      </c>
      <c r="O19" s="9">
        <v>1.1574074074074073E-4</v>
      </c>
      <c r="P19" s="11">
        <f t="shared" si="4"/>
        <v>2.3148148148148146E-4</v>
      </c>
      <c r="Q19" s="15">
        <v>0</v>
      </c>
      <c r="R19" s="9">
        <v>1.1574074074074073E-4</v>
      </c>
      <c r="S19" s="11">
        <f t="shared" si="5"/>
        <v>0</v>
      </c>
      <c r="T19" s="15">
        <v>110</v>
      </c>
      <c r="U19" s="13">
        <f t="shared" si="21"/>
        <v>6.7796610169491487</v>
      </c>
      <c r="V19" s="13">
        <f t="shared" si="6"/>
        <v>1.3559322033898298</v>
      </c>
      <c r="W19" s="15">
        <v>30</v>
      </c>
      <c r="X19" s="13">
        <f>(W19*100/17)-100</f>
        <v>76.470588235294116</v>
      </c>
      <c r="Y19" s="13">
        <f t="shared" si="7"/>
        <v>15.294117647058822</v>
      </c>
      <c r="Z19" s="15">
        <v>6</v>
      </c>
      <c r="AA19" s="13">
        <v>22</v>
      </c>
      <c r="AB19" s="9">
        <v>1.1574074074074073E-4</v>
      </c>
      <c r="AC19" s="11">
        <f t="shared" si="8"/>
        <v>2.5462962962962961E-3</v>
      </c>
      <c r="AD19" s="9">
        <v>3.4953703703703705E-3</v>
      </c>
      <c r="AE19" s="15">
        <v>3</v>
      </c>
      <c r="AF19" s="9">
        <v>1.1574074074074073E-4</v>
      </c>
      <c r="AG19" s="9">
        <f t="shared" si="9"/>
        <v>3.4722222222222218E-4</v>
      </c>
      <c r="AH19" s="9">
        <f t="shared" si="10"/>
        <v>3.8425925925925928E-3</v>
      </c>
      <c r="AI19" s="15">
        <v>0</v>
      </c>
      <c r="AJ19" s="9">
        <v>1.1574074074074073E-4</v>
      </c>
      <c r="AK19" s="9">
        <f t="shared" si="11"/>
        <v>0</v>
      </c>
      <c r="AL19" s="15">
        <v>5</v>
      </c>
      <c r="AM19" s="9">
        <v>1.1574074074074073E-4</v>
      </c>
      <c r="AN19" s="9">
        <f t="shared" si="12"/>
        <v>5.7870370370370367E-4</v>
      </c>
      <c r="AO19" s="9">
        <v>3.1249999999999997E-3</v>
      </c>
      <c r="AP19" s="15">
        <v>0</v>
      </c>
      <c r="AQ19" s="9">
        <v>1.1574074074074073E-4</v>
      </c>
      <c r="AR19" s="9">
        <f t="shared" si="13"/>
        <v>0</v>
      </c>
      <c r="AS19" s="9">
        <f t="shared" si="14"/>
        <v>3.1249999999999997E-3</v>
      </c>
      <c r="AT19" s="9">
        <v>3.8888888888888883E-3</v>
      </c>
      <c r="AU19" s="15">
        <v>0</v>
      </c>
      <c r="AV19" s="9">
        <v>1.1574074074074073E-4</v>
      </c>
      <c r="AW19" s="9">
        <f t="shared" si="15"/>
        <v>0</v>
      </c>
      <c r="AX19" s="9">
        <f t="shared" si="16"/>
        <v>3.8888888888888883E-3</v>
      </c>
      <c r="AY19" s="9">
        <v>1.8634259259259261E-3</v>
      </c>
      <c r="AZ19" s="15">
        <v>0</v>
      </c>
      <c r="BA19" s="9">
        <v>1.1574074074074073E-4</v>
      </c>
      <c r="BB19" s="9">
        <f t="shared" si="17"/>
        <v>0</v>
      </c>
      <c r="BC19" s="9">
        <f t="shared" si="18"/>
        <v>1.8634259259259261E-3</v>
      </c>
      <c r="BD19" s="14">
        <f t="shared" si="19"/>
        <v>1.9166666666666665E-2</v>
      </c>
      <c r="BE19" s="8">
        <v>10</v>
      </c>
    </row>
    <row r="20" spans="1:57" ht="45">
      <c r="A20" s="7">
        <f t="shared" si="20"/>
        <v>11</v>
      </c>
      <c r="B20" s="19" t="s">
        <v>45</v>
      </c>
      <c r="C20" s="9">
        <v>1.6550925925925926E-3</v>
      </c>
      <c r="D20" s="10">
        <v>1</v>
      </c>
      <c r="E20" s="9">
        <v>1.1574074074074073E-4</v>
      </c>
      <c r="F20" s="11">
        <f t="shared" si="0"/>
        <v>1.1574074074074073E-4</v>
      </c>
      <c r="G20" s="11">
        <f t="shared" si="1"/>
        <v>1.7708333333333332E-3</v>
      </c>
      <c r="H20" s="10">
        <v>5</v>
      </c>
      <c r="I20" s="9">
        <v>1.1574074074074073E-4</v>
      </c>
      <c r="J20" s="11">
        <f t="shared" si="2"/>
        <v>5.7870370370370367E-4</v>
      </c>
      <c r="K20" s="10">
        <v>0.5</v>
      </c>
      <c r="L20" s="9">
        <v>1.1574074074074073E-4</v>
      </c>
      <c r="M20" s="11">
        <f t="shared" si="3"/>
        <v>5.7870370370370366E-5</v>
      </c>
      <c r="N20" s="10">
        <v>0.5</v>
      </c>
      <c r="O20" s="9">
        <v>1.1574074074074073E-4</v>
      </c>
      <c r="P20" s="11">
        <f t="shared" si="4"/>
        <v>5.7870370370370366E-5</v>
      </c>
      <c r="Q20" s="10">
        <v>3</v>
      </c>
      <c r="R20" s="9">
        <v>1.1574074074074073E-4</v>
      </c>
      <c r="S20" s="11">
        <f t="shared" si="5"/>
        <v>3.4722222222222218E-4</v>
      </c>
      <c r="T20" s="10">
        <v>70</v>
      </c>
      <c r="U20" s="13">
        <f t="shared" si="21"/>
        <v>40.677966101694913</v>
      </c>
      <c r="V20" s="13">
        <f t="shared" si="6"/>
        <v>8.1355932203389827</v>
      </c>
      <c r="W20" s="10">
        <v>13</v>
      </c>
      <c r="X20" s="13">
        <f>100-(W20*100/17)</f>
        <v>23.529411764705884</v>
      </c>
      <c r="Y20" s="13">
        <f t="shared" si="7"/>
        <v>4.7058823529411766</v>
      </c>
      <c r="Z20" s="10">
        <v>5.5</v>
      </c>
      <c r="AA20" s="15">
        <v>18.5</v>
      </c>
      <c r="AB20" s="9">
        <v>1.1574074074074073E-4</v>
      </c>
      <c r="AC20" s="11">
        <f t="shared" si="8"/>
        <v>2.1412037037037033E-3</v>
      </c>
      <c r="AD20" s="9">
        <v>3.5069444444444445E-3</v>
      </c>
      <c r="AE20" s="10">
        <v>12</v>
      </c>
      <c r="AF20" s="9">
        <v>1.1574074074074073E-4</v>
      </c>
      <c r="AG20" s="9">
        <f t="shared" si="9"/>
        <v>1.3888888888888887E-3</v>
      </c>
      <c r="AH20" s="9">
        <f t="shared" si="10"/>
        <v>4.8958333333333336E-3</v>
      </c>
      <c r="AI20" s="10">
        <v>0</v>
      </c>
      <c r="AJ20" s="9">
        <v>1.1574074074074073E-4</v>
      </c>
      <c r="AK20" s="9">
        <f t="shared" si="11"/>
        <v>0</v>
      </c>
      <c r="AL20" s="10">
        <v>0</v>
      </c>
      <c r="AM20" s="9">
        <v>1.1574074074074073E-4</v>
      </c>
      <c r="AN20" s="9">
        <f t="shared" si="12"/>
        <v>0</v>
      </c>
      <c r="AO20" s="9">
        <v>3.472222222222222E-3</v>
      </c>
      <c r="AP20" s="10">
        <v>0</v>
      </c>
      <c r="AQ20" s="9">
        <v>1.1574074074074073E-4</v>
      </c>
      <c r="AR20" s="9">
        <f t="shared" si="13"/>
        <v>0</v>
      </c>
      <c r="AS20" s="9">
        <f t="shared" si="14"/>
        <v>3.472222222222222E-3</v>
      </c>
      <c r="AT20" s="9">
        <v>4.6759259259259263E-3</v>
      </c>
      <c r="AU20" s="10">
        <v>0</v>
      </c>
      <c r="AV20" s="9">
        <v>1.1574074074074073E-4</v>
      </c>
      <c r="AW20" s="9">
        <f t="shared" si="15"/>
        <v>0</v>
      </c>
      <c r="AX20" s="9">
        <f t="shared" si="16"/>
        <v>4.6759259259259263E-3</v>
      </c>
      <c r="AY20" s="9">
        <v>2.0254629629629629E-3</v>
      </c>
      <c r="AZ20" s="10">
        <v>0</v>
      </c>
      <c r="BA20" s="9">
        <v>1.1574074074074073E-4</v>
      </c>
      <c r="BB20" s="9">
        <f t="shared" si="17"/>
        <v>0</v>
      </c>
      <c r="BC20" s="9">
        <f t="shared" si="18"/>
        <v>2.0254629629629629E-3</v>
      </c>
      <c r="BD20" s="14">
        <f t="shared" si="19"/>
        <v>2.0023148148148148E-2</v>
      </c>
      <c r="BE20" s="8">
        <v>11</v>
      </c>
    </row>
    <row r="21" spans="1:57" ht="75">
      <c r="A21" s="7">
        <f t="shared" si="20"/>
        <v>12</v>
      </c>
      <c r="B21" s="19" t="s">
        <v>36</v>
      </c>
      <c r="C21" s="9">
        <v>1.4814814814814814E-3</v>
      </c>
      <c r="D21" s="10">
        <v>0</v>
      </c>
      <c r="E21" s="9">
        <v>1.1574074074074073E-4</v>
      </c>
      <c r="F21" s="11">
        <f t="shared" si="0"/>
        <v>0</v>
      </c>
      <c r="G21" s="11">
        <f t="shared" si="1"/>
        <v>1.4814814814814814E-3</v>
      </c>
      <c r="H21" s="15">
        <v>0</v>
      </c>
      <c r="I21" s="9">
        <v>1.1574074074074073E-4</v>
      </c>
      <c r="J21" s="11">
        <f t="shared" si="2"/>
        <v>0</v>
      </c>
      <c r="K21" s="15">
        <v>2</v>
      </c>
      <c r="L21" s="9">
        <v>1.1574074074074073E-4</v>
      </c>
      <c r="M21" s="11">
        <f t="shared" si="3"/>
        <v>2.3148148148148146E-4</v>
      </c>
      <c r="N21" s="15">
        <v>2</v>
      </c>
      <c r="O21" s="9">
        <v>1.1574074074074073E-4</v>
      </c>
      <c r="P21" s="11">
        <f t="shared" si="4"/>
        <v>2.3148148148148146E-4</v>
      </c>
      <c r="Q21" s="15">
        <v>3</v>
      </c>
      <c r="R21" s="9">
        <v>1.1574074074074073E-4</v>
      </c>
      <c r="S21" s="11">
        <f t="shared" si="5"/>
        <v>3.4722222222222218E-4</v>
      </c>
      <c r="T21" s="15">
        <v>74</v>
      </c>
      <c r="U21" s="13">
        <f t="shared" si="21"/>
        <v>37.288135593220339</v>
      </c>
      <c r="V21" s="13">
        <f t="shared" si="6"/>
        <v>7.4576271186440675</v>
      </c>
      <c r="W21" s="15">
        <v>16</v>
      </c>
      <c r="X21" s="13">
        <f>100-(W21*100/17)</f>
        <v>5.8823529411764639</v>
      </c>
      <c r="Y21" s="13">
        <f t="shared" si="7"/>
        <v>1.1764705882352928</v>
      </c>
      <c r="Z21" s="15">
        <v>5.5</v>
      </c>
      <c r="AA21" s="15">
        <v>18.5</v>
      </c>
      <c r="AB21" s="9">
        <v>1.1574074074074073E-4</v>
      </c>
      <c r="AC21" s="11">
        <f t="shared" si="8"/>
        <v>2.1412037037037033E-3</v>
      </c>
      <c r="AD21" s="15" t="s">
        <v>23</v>
      </c>
      <c r="AE21" s="15">
        <v>0</v>
      </c>
      <c r="AF21" s="9">
        <v>1.1574074074074073E-4</v>
      </c>
      <c r="AG21" s="9">
        <f t="shared" si="9"/>
        <v>0</v>
      </c>
      <c r="AH21" s="9" t="e">
        <f t="shared" si="10"/>
        <v>#VALUE!</v>
      </c>
      <c r="AI21" s="15">
        <v>0</v>
      </c>
      <c r="AJ21" s="9">
        <v>1.1574074074074073E-4</v>
      </c>
      <c r="AK21" s="9">
        <f t="shared" si="11"/>
        <v>0</v>
      </c>
      <c r="AL21" s="15">
        <v>0</v>
      </c>
      <c r="AM21" s="9">
        <v>1.1574074074074073E-4</v>
      </c>
      <c r="AN21" s="9">
        <f t="shared" si="12"/>
        <v>0</v>
      </c>
      <c r="AO21" s="9">
        <v>2.488425925925926E-3</v>
      </c>
      <c r="AP21" s="15">
        <v>3</v>
      </c>
      <c r="AQ21" s="9">
        <v>1.1574074074074073E-4</v>
      </c>
      <c r="AR21" s="9">
        <f t="shared" si="13"/>
        <v>3.4722222222222218E-4</v>
      </c>
      <c r="AS21" s="9">
        <f t="shared" si="14"/>
        <v>2.8356481481481483E-3</v>
      </c>
      <c r="AT21" s="9">
        <v>2.1759259259259258E-3</v>
      </c>
      <c r="AU21" s="15">
        <v>0</v>
      </c>
      <c r="AV21" s="9">
        <v>1.1574074074074073E-4</v>
      </c>
      <c r="AW21" s="9">
        <f t="shared" si="15"/>
        <v>0</v>
      </c>
      <c r="AX21" s="9">
        <f t="shared" si="16"/>
        <v>2.1759259259259258E-3</v>
      </c>
      <c r="AY21" s="9">
        <v>1.2731481481481483E-3</v>
      </c>
      <c r="AZ21" s="15">
        <v>0</v>
      </c>
      <c r="BA21" s="9">
        <v>1.1574074074074073E-4</v>
      </c>
      <c r="BB21" s="9">
        <f t="shared" si="17"/>
        <v>0</v>
      </c>
      <c r="BC21" s="9">
        <f t="shared" si="18"/>
        <v>1.2731481481481483E-3</v>
      </c>
      <c r="BD21" s="14" t="e">
        <f t="shared" si="19"/>
        <v>#VALUE!</v>
      </c>
      <c r="BE21" s="8">
        <v>12</v>
      </c>
    </row>
    <row r="22" spans="1:57">
      <c r="A22" s="7">
        <f t="shared" si="20"/>
        <v>13</v>
      </c>
      <c r="B22" s="19" t="s">
        <v>37</v>
      </c>
      <c r="C22" s="16">
        <v>4.1666666666666666E-3</v>
      </c>
      <c r="D22" s="10">
        <v>17</v>
      </c>
      <c r="E22" s="9">
        <v>1.1574074074074073E-4</v>
      </c>
      <c r="F22" s="11">
        <f t="shared" si="0"/>
        <v>1.9675925925925924E-3</v>
      </c>
      <c r="G22" s="11">
        <f t="shared" si="1"/>
        <v>6.1342592592592594E-3</v>
      </c>
      <c r="H22" s="10">
        <v>8</v>
      </c>
      <c r="I22" s="9">
        <v>1.1574074074074073E-4</v>
      </c>
      <c r="J22" s="11">
        <f t="shared" si="2"/>
        <v>9.2592592592592585E-4</v>
      </c>
      <c r="K22" s="10">
        <v>2</v>
      </c>
      <c r="L22" s="9">
        <v>1.1574074074074073E-4</v>
      </c>
      <c r="M22" s="11">
        <f t="shared" si="3"/>
        <v>2.3148148148148146E-4</v>
      </c>
      <c r="N22" s="10">
        <v>2</v>
      </c>
      <c r="O22" s="9">
        <v>1.1574074074074073E-4</v>
      </c>
      <c r="P22" s="11">
        <f t="shared" si="4"/>
        <v>2.3148148148148146E-4</v>
      </c>
      <c r="Q22" s="10">
        <v>1</v>
      </c>
      <c r="R22" s="9">
        <v>1.1574074074074073E-4</v>
      </c>
      <c r="S22" s="11">
        <f t="shared" si="5"/>
        <v>1.1574074074074073E-4</v>
      </c>
      <c r="T22" s="10">
        <v>80</v>
      </c>
      <c r="U22" s="13">
        <f t="shared" si="21"/>
        <v>32.20338983050847</v>
      </c>
      <c r="V22" s="13">
        <f t="shared" si="6"/>
        <v>6.4406779661016937</v>
      </c>
      <c r="W22" s="10">
        <v>23</v>
      </c>
      <c r="X22" s="13">
        <f>(W22*100/17)-100</f>
        <v>35.294117647058812</v>
      </c>
      <c r="Y22" s="13">
        <f t="shared" si="7"/>
        <v>7.0588235294117627</v>
      </c>
      <c r="Z22" s="10">
        <v>9</v>
      </c>
      <c r="AA22" s="13">
        <v>22</v>
      </c>
      <c r="AB22" s="9">
        <v>1.1574074074074073E-4</v>
      </c>
      <c r="AC22" s="11">
        <f t="shared" si="8"/>
        <v>2.5462962962962961E-3</v>
      </c>
      <c r="AD22" s="10" t="s">
        <v>23</v>
      </c>
      <c r="AE22" s="10">
        <v>56</v>
      </c>
      <c r="AF22" s="9">
        <v>1.1574074074074073E-4</v>
      </c>
      <c r="AG22" s="9">
        <f t="shared" si="9"/>
        <v>6.4814814814814813E-3</v>
      </c>
      <c r="AH22" s="9" t="e">
        <f t="shared" si="10"/>
        <v>#VALUE!</v>
      </c>
      <c r="AI22" s="10">
        <v>0</v>
      </c>
      <c r="AJ22" s="9">
        <v>1.1574074074074073E-4</v>
      </c>
      <c r="AK22" s="9">
        <f t="shared" si="11"/>
        <v>0</v>
      </c>
      <c r="AL22" s="10">
        <v>0</v>
      </c>
      <c r="AM22" s="9">
        <v>1.1574074074074073E-4</v>
      </c>
      <c r="AN22" s="9">
        <f t="shared" si="12"/>
        <v>0</v>
      </c>
      <c r="AO22" s="9">
        <v>4.6874999999999998E-3</v>
      </c>
      <c r="AP22" s="10">
        <v>0</v>
      </c>
      <c r="AQ22" s="9">
        <v>1.1574074074074073E-4</v>
      </c>
      <c r="AR22" s="9">
        <f t="shared" si="13"/>
        <v>0</v>
      </c>
      <c r="AS22" s="9">
        <f t="shared" si="14"/>
        <v>4.6874999999999998E-3</v>
      </c>
      <c r="AT22" s="10" t="s">
        <v>24</v>
      </c>
      <c r="AU22" s="10">
        <v>20</v>
      </c>
      <c r="AV22" s="9">
        <v>1.1574074074074073E-4</v>
      </c>
      <c r="AW22" s="9">
        <f t="shared" si="15"/>
        <v>2.3148148148148147E-3</v>
      </c>
      <c r="AX22" s="9" t="e">
        <f t="shared" si="16"/>
        <v>#VALUE!</v>
      </c>
      <c r="AY22" s="9">
        <v>2.0833333333333333E-3</v>
      </c>
      <c r="AZ22" s="10">
        <v>0</v>
      </c>
      <c r="BA22" s="9">
        <v>1.1574074074074073E-4</v>
      </c>
      <c r="BB22" s="9">
        <f t="shared" si="17"/>
        <v>0</v>
      </c>
      <c r="BC22" s="9">
        <f t="shared" si="18"/>
        <v>2.0833333333333333E-3</v>
      </c>
      <c r="BD22" s="14" t="e">
        <f t="shared" si="19"/>
        <v>#VALUE!</v>
      </c>
      <c r="BE22" s="8">
        <v>13</v>
      </c>
    </row>
    <row r="23" spans="1:57">
      <c r="A23" s="7">
        <f t="shared" si="20"/>
        <v>14</v>
      </c>
      <c r="B23" s="19" t="s">
        <v>38</v>
      </c>
      <c r="C23" s="9">
        <v>4.1666666666666666E-3</v>
      </c>
      <c r="D23" s="10">
        <v>11</v>
      </c>
      <c r="E23" s="9">
        <v>1.1574074074074073E-4</v>
      </c>
      <c r="F23" s="11">
        <f t="shared" si="0"/>
        <v>1.273148148148148E-3</v>
      </c>
      <c r="G23" s="11">
        <f t="shared" si="1"/>
        <v>5.4398148148148149E-3</v>
      </c>
      <c r="H23" s="10">
        <v>14</v>
      </c>
      <c r="I23" s="9">
        <v>1.1574074074074073E-4</v>
      </c>
      <c r="J23" s="11">
        <f t="shared" si="2"/>
        <v>1.6203703703703703E-3</v>
      </c>
      <c r="K23" s="10">
        <v>6.5</v>
      </c>
      <c r="L23" s="9">
        <v>1.1574074074074073E-4</v>
      </c>
      <c r="M23" s="11">
        <f t="shared" si="3"/>
        <v>7.5231481481481471E-4</v>
      </c>
      <c r="N23" s="10">
        <v>4.5</v>
      </c>
      <c r="O23" s="9">
        <v>1.1574074074074073E-4</v>
      </c>
      <c r="P23" s="11">
        <f t="shared" si="4"/>
        <v>5.2083333333333333E-4</v>
      </c>
      <c r="Q23" s="10" t="s">
        <v>23</v>
      </c>
      <c r="R23" s="9">
        <v>1.1574074074074073E-4</v>
      </c>
      <c r="S23" s="11" t="e">
        <f t="shared" si="5"/>
        <v>#VALUE!</v>
      </c>
      <c r="T23" s="10">
        <v>80</v>
      </c>
      <c r="U23" s="13">
        <f t="shared" si="21"/>
        <v>32.20338983050847</v>
      </c>
      <c r="V23" s="13">
        <f t="shared" si="6"/>
        <v>6.4406779661016937</v>
      </c>
      <c r="W23" s="10">
        <v>15</v>
      </c>
      <c r="X23" s="13">
        <f>100-(W23*100/17)</f>
        <v>11.764705882352942</v>
      </c>
      <c r="Y23" s="13">
        <f t="shared" si="7"/>
        <v>2.3529411764705883</v>
      </c>
      <c r="Z23" s="10">
        <v>9</v>
      </c>
      <c r="AA23" s="13">
        <v>17</v>
      </c>
      <c r="AB23" s="9">
        <v>1.1574074074074073E-4</v>
      </c>
      <c r="AC23" s="11">
        <f t="shared" si="8"/>
        <v>1.9675925925925924E-3</v>
      </c>
      <c r="AD23" s="10" t="s">
        <v>23</v>
      </c>
      <c r="AE23" s="10">
        <v>60</v>
      </c>
      <c r="AF23" s="9">
        <v>1.1574074074074073E-4</v>
      </c>
      <c r="AG23" s="9">
        <f t="shared" si="9"/>
        <v>6.9444444444444441E-3</v>
      </c>
      <c r="AH23" s="9" t="e">
        <f t="shared" si="10"/>
        <v>#VALUE!</v>
      </c>
      <c r="AI23" s="10">
        <v>6</v>
      </c>
      <c r="AJ23" s="9">
        <v>1.1574074074074073E-4</v>
      </c>
      <c r="AK23" s="9">
        <f t="shared" si="11"/>
        <v>6.9444444444444436E-4</v>
      </c>
      <c r="AL23" s="10">
        <v>5</v>
      </c>
      <c r="AM23" s="9">
        <v>1.1574074074074073E-4</v>
      </c>
      <c r="AN23" s="9">
        <f t="shared" si="12"/>
        <v>5.7870370370370367E-4</v>
      </c>
      <c r="AO23" s="10" t="s">
        <v>25</v>
      </c>
      <c r="AP23" s="10" t="s">
        <v>23</v>
      </c>
      <c r="AQ23" s="9">
        <v>1.1574074074074073E-4</v>
      </c>
      <c r="AR23" s="9" t="e">
        <f t="shared" si="13"/>
        <v>#VALUE!</v>
      </c>
      <c r="AS23" s="9" t="e">
        <f t="shared" si="14"/>
        <v>#VALUE!</v>
      </c>
      <c r="AT23" s="9">
        <v>5.5555555555555558E-3</v>
      </c>
      <c r="AU23" s="10">
        <v>20</v>
      </c>
      <c r="AV23" s="9">
        <v>1.1574074074074073E-4</v>
      </c>
      <c r="AW23" s="9">
        <f t="shared" si="15"/>
        <v>2.3148148148148147E-3</v>
      </c>
      <c r="AX23" s="9">
        <f t="shared" si="16"/>
        <v>7.8703703703703713E-3</v>
      </c>
      <c r="AY23" s="9">
        <v>3.9004629629629632E-3</v>
      </c>
      <c r="AZ23" s="10">
        <v>0</v>
      </c>
      <c r="BA23" s="9">
        <v>1.1574074074074073E-4</v>
      </c>
      <c r="BB23" s="9">
        <f t="shared" si="17"/>
        <v>0</v>
      </c>
      <c r="BC23" s="9">
        <f t="shared" si="18"/>
        <v>3.9004629629629632E-3</v>
      </c>
      <c r="BD23" s="14" t="e">
        <f t="shared" si="19"/>
        <v>#VALUE!</v>
      </c>
      <c r="BE23" s="8">
        <v>14</v>
      </c>
    </row>
    <row r="25" spans="1:57">
      <c r="T25" t="s">
        <v>39</v>
      </c>
      <c r="AA25" t="s">
        <v>41</v>
      </c>
    </row>
    <row r="26" spans="1:57">
      <c r="T26" t="s">
        <v>40</v>
      </c>
      <c r="AA26" t="s">
        <v>42</v>
      </c>
    </row>
  </sheetData>
  <mergeCells count="20">
    <mergeCell ref="A1:BE2"/>
    <mergeCell ref="A4:BD4"/>
    <mergeCell ref="AI7:AK7"/>
    <mergeCell ref="AL7:AN7"/>
    <mergeCell ref="AO7:AS7"/>
    <mergeCell ref="AT7:AX7"/>
    <mergeCell ref="AY7:BC7"/>
    <mergeCell ref="BE7:BE9"/>
    <mergeCell ref="A5:BD5"/>
    <mergeCell ref="A7:A9"/>
    <mergeCell ref="B7:B9"/>
    <mergeCell ref="C7:G7"/>
    <mergeCell ref="A6:BE6"/>
    <mergeCell ref="H7:J7"/>
    <mergeCell ref="K7:M7"/>
    <mergeCell ref="A3:BE3"/>
    <mergeCell ref="N7:P7"/>
    <mergeCell ref="Q7:S7"/>
    <mergeCell ref="T7:AC7"/>
    <mergeCell ref="AD7:AH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2018-08-24T16:09:14Z</dcterms:modified>
</cp:coreProperties>
</file>